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2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BS'!$A$1:$J$51</definedName>
    <definedName name="_xlnm.Print_Area" localSheetId="3">' CF'!$A$1:$G$56</definedName>
    <definedName name="_xlnm.Print_Area" localSheetId="0">' PL'!$A$1:$O$54</definedName>
    <definedName name="_xlnm.Print_Area" localSheetId="2">'Equity'!$A$1:$K$49</definedName>
  </definedNames>
  <calcPr fullCalcOnLoad="1"/>
</workbook>
</file>

<file path=xl/sharedStrings.xml><?xml version="1.0" encoding="utf-8"?>
<sst xmlns="http://schemas.openxmlformats.org/spreadsheetml/2006/main" count="151" uniqueCount="125">
  <si>
    <t>HO HUP CONSTRUCTION COMPANY BERHAD (14034-W)</t>
  </si>
  <si>
    <t>CONDENSED CONSOLIDATED INCOME STATEMENTS</t>
  </si>
  <si>
    <t>The figures have not been audited.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</si>
  <si>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</si>
  <si>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</si>
  <si>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</si>
  <si>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</si>
  <si>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</si>
  <si>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</si>
  <si>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</si>
  <si>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</si>
  <si>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</si>
  <si>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</si>
  <si>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</si>
  <si>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</si>
  <si>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</si>
  <si>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</si>
  <si>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</si>
  <si>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Revenue</t>
  </si>
  <si>
    <t>Cost of Sales</t>
  </si>
  <si>
    <t>Gross Profit</t>
  </si>
  <si>
    <t>Operating Income</t>
  </si>
  <si>
    <t>Operating Expenses</t>
  </si>
  <si>
    <t xml:space="preserve">Depreciation </t>
  </si>
  <si>
    <t>Profit/(loss) from operations</t>
  </si>
  <si>
    <t>Interest Expenses</t>
  </si>
  <si>
    <t>Interest Income</t>
  </si>
  <si>
    <t>Share of results of associates</t>
  </si>
  <si>
    <t>Profit/(loss) before taxation</t>
  </si>
  <si>
    <t>Taxation</t>
  </si>
  <si>
    <t xml:space="preserve">Profit/(loss) after taxation </t>
  </si>
  <si>
    <t>Minority interests</t>
  </si>
  <si>
    <t>Net profit/(loss) for the period</t>
  </si>
  <si>
    <t>Basic earnings/(loss) per share (sen)</t>
  </si>
  <si>
    <t>The Condensed Consolidated Income Statements should be read in conjunction with the Annual Financial</t>
  </si>
  <si>
    <t xml:space="preserve">Report for the year ended 31 December 2003 and the accompanying explanatory notes attached to the </t>
  </si>
  <si>
    <t>interim financial statements</t>
  </si>
  <si>
    <t>CONDENSED CONSOLIDATED BALANCE SHEET</t>
  </si>
  <si>
    <t>RM '000</t>
  </si>
  <si>
    <t>(Unaudited)</t>
  </si>
  <si>
    <t>(Audited)</t>
  </si>
  <si>
    <t>NON-CURRENT ASSETS</t>
  </si>
  <si>
    <t>Property, Plant and Equipment</t>
  </si>
  <si>
    <t>Investment in Associates</t>
  </si>
  <si>
    <t>Land Held for Development</t>
  </si>
  <si>
    <t>Deferred tax assets</t>
  </si>
  <si>
    <t>CURRENT ASSETS</t>
  </si>
  <si>
    <t>Development Properties</t>
  </si>
  <si>
    <t>Inventories</t>
  </si>
  <si>
    <t>Receivables</t>
  </si>
  <si>
    <t>Fixed Deposits</t>
  </si>
  <si>
    <t>Cash and Bank Balances</t>
  </si>
  <si>
    <t>CURRENT LIABILITIES</t>
  </si>
  <si>
    <t>Payables</t>
  </si>
  <si>
    <t>Short Term Borrowings</t>
  </si>
  <si>
    <t>Provision for Taxation</t>
  </si>
  <si>
    <t>FINANCED BY</t>
  </si>
  <si>
    <t>Share Capital</t>
  </si>
  <si>
    <t>Reserves</t>
  </si>
  <si>
    <t>Minority Interests</t>
  </si>
  <si>
    <t>Long Term Borrowings</t>
  </si>
  <si>
    <t>Reserves on Consolidation</t>
  </si>
  <si>
    <t>Other Long Term Liabilities</t>
  </si>
  <si>
    <t>Net Tangible Assets per Share (RM)</t>
  </si>
  <si>
    <t xml:space="preserve">The Condensed Consolidated Balance Sheet should be read in conjunction with the Annual </t>
  </si>
  <si>
    <t xml:space="preserve">Financial Report for the year ended 31 December 2003 and the accompanying explanatory notes </t>
  </si>
  <si>
    <t>attached to the interim financial statements</t>
  </si>
  <si>
    <t>CONDENSED CONSOLIDATED STATEMENT OF CHANGES IN EQUITY</t>
  </si>
  <si>
    <t>Foreign</t>
  </si>
  <si>
    <t>Share</t>
  </si>
  <si>
    <t>Exchange</t>
  </si>
  <si>
    <t>Retained</t>
  </si>
  <si>
    <t>Capital</t>
  </si>
  <si>
    <t>Total</t>
  </si>
  <si>
    <t>(RM'000)</t>
  </si>
  <si>
    <t>3 months ended 31 March 2004</t>
  </si>
  <si>
    <t>Balance at beginning of the year</t>
  </si>
  <si>
    <t>- Bonus issue</t>
  </si>
  <si>
    <t xml:space="preserve">Exchange difference on translation of </t>
  </si>
  <si>
    <t xml:space="preserve">net assets of a foreign subsidiary and </t>
  </si>
  <si>
    <t>an associate</t>
  </si>
  <si>
    <t>Balance at end of the period</t>
  </si>
  <si>
    <t>3 months ended 31 March 2003</t>
  </si>
  <si>
    <t>The Condensed Consolidated Statement of Changes in Equity should be read in conjunction with</t>
  </si>
  <si>
    <t xml:space="preserve">the Annual Financial Report for the year ended 31 December 2003 and the accompanying </t>
  </si>
  <si>
    <t>explanatory notes attached to the interim financial statements</t>
  </si>
  <si>
    <t>CONDENSED CONSOLIDATED CASH FLOW STATEMENT</t>
  </si>
  <si>
    <t xml:space="preserve">FOR THE PERIOD ENDED </t>
  </si>
  <si>
    <t>Profit / (loss) before taxation</t>
  </si>
  <si>
    <t>Adjustments for:</t>
  </si>
  <si>
    <t xml:space="preserve">   Depreciation</t>
  </si>
  <si>
    <t xml:space="preserve">   Other non-cash items</t>
  </si>
  <si>
    <t>Changes in working capital:</t>
  </si>
  <si>
    <t xml:space="preserve">   Net change in current assets</t>
  </si>
  <si>
    <t xml:space="preserve">   Net change in current liabilities</t>
  </si>
  <si>
    <t xml:space="preserve">   Taxation paid</t>
  </si>
  <si>
    <t>Interest paid</t>
  </si>
  <si>
    <t>CASH FLOWS FROM OPERATING ACTIVITIES</t>
  </si>
  <si>
    <t>CASH FLOWS FROM INVESTING ACTIVITIES</t>
  </si>
  <si>
    <t>CASH FLOWS FROM FINANCING ACTIVITIES</t>
  </si>
  <si>
    <t xml:space="preserve">  </t>
  </si>
  <si>
    <t>NET INCREASE/ (DECREASE) IN CASH AND CASH EQUIVALENTS</t>
  </si>
  <si>
    <t>EFFECTS OF EXCHANGE RATE CHANGES</t>
  </si>
  <si>
    <t>CASH AND CASH EQUIVALENTS AT BEGINNING OF THE YEAR</t>
  </si>
  <si>
    <t>CASH AND CASH EQUIVALENTS AT THE END OF THE PERIOD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</si>
  <si>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</si>
  <si>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</si>
  <si>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</si>
  <si>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</si>
  <si>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31 March 2004</t>
  </si>
  <si>
    <t>31 Dec 2003</t>
  </si>
  <si>
    <t>31 March 2003</t>
  </si>
  <si>
    <t>and joint ventures</t>
  </si>
  <si>
    <t>Operating profit/(loss) before working capital changes</t>
  </si>
  <si>
    <t>Net cash generated from/(used in) operating activities</t>
  </si>
  <si>
    <t>NET CURRENT ASSETS</t>
  </si>
  <si>
    <t>Profits</t>
  </si>
  <si>
    <t>- Rights issue</t>
  </si>
  <si>
    <t>Issue of shares:</t>
  </si>
  <si>
    <t>Bank Overdrafts</t>
  </si>
  <si>
    <t xml:space="preserve">   Share of result of associates and joint ventures</t>
  </si>
  <si>
    <t>The cash and cash equivalents at the end of the financial period comprised the following balance sheet components:</t>
  </si>
  <si>
    <t>-prior year adjustment</t>
  </si>
  <si>
    <t>-as previously reported</t>
  </si>
  <si>
    <t>As restated</t>
  </si>
</sst>
</file>

<file path=xl/styles.xml><?xml version="1.0" encoding="utf-8"?>
<styleSheet xmlns="http://schemas.openxmlformats.org/spreadsheetml/2006/main">
  <numFmts count="1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;[Red]\(#,##0\)"/>
    <numFmt numFmtId="185" formatCode="_(* #,##0_);_(* \(#,##0\);_(* &quot;-&quot;??_);_(@_)"/>
    <numFmt numFmtId="186" formatCode="_(* #,##0.0_);_(* \(#,##0.0\);_(* &quot;-&quot;??_);_(@_)"/>
    <numFmt numFmtId="187" formatCode="#,##0.0;[Red]\(#,##0.0\)"/>
    <numFmt numFmtId="188" formatCode="0.0%"/>
    <numFmt numFmtId="189" formatCode="#,##0.0_);[Red]\(#,##0.0\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_(* #,##0.000000000000000000_);_(* \(#,##0.000000000000000000\);_(* &quot;-&quot;??_);_(@_)"/>
    <numFmt numFmtId="206" formatCode="_(* #,##0.0000000000000000000_);_(* \(#,##0.0000000000000000000\);_(* &quot;-&quot;??_);_(@_)"/>
    <numFmt numFmtId="207" formatCode="_(* #,##0.00000000000000000000_);_(* \(#,##0.00000000000000000000\);_(* &quot;-&quot;??_);_(@_)"/>
    <numFmt numFmtId="208" formatCode="_(* #,##0.000000000000000000000_);_(* \(#,##0.000000000000000000000\);_(* &quot;-&quot;??_);_(@_)"/>
    <numFmt numFmtId="209" formatCode="_(* #,##0.0000000000000000000000_);_(* \(#,##0.0000000000000000000000\);_(* &quot;-&quot;??_);_(@_)"/>
    <numFmt numFmtId="210" formatCode="_(* #,##0.00000000000000000000000_);_(* \(#,##0.00000000000000000000000\);_(* &quot;-&quot;??_);_(@_)"/>
    <numFmt numFmtId="211" formatCode="_(* #,##0.000000000000000000000000_);_(* \(#,##0.000000000000000000000000\);_(* &quot;-&quot;??_);_(@_)"/>
    <numFmt numFmtId="212" formatCode="_(* #,##0.0000000000000000000000000_);_(* \(#,##0.0000000000000000000000000\);_(* &quot;-&quot;??_);_(@_)"/>
    <numFmt numFmtId="213" formatCode="_(* #,##0.00000000000000000000000000_);_(* \(#,##0.00000000000000000000000000\);_(* &quot;-&quot;??_);_(@_)"/>
    <numFmt numFmtId="214" formatCode="_(* #,##0.000000000000000000000000000_);_(* \(#,##0.000000000000000000000000000\);_(* &quot;-&quot;??_);_(@_)"/>
    <numFmt numFmtId="215" formatCode="_(* #,##0.0000000000000000000000000000_);_(* \(#,##0.0000000000000000000000000000\);_(* &quot;-&quot;??_);_(@_)"/>
    <numFmt numFmtId="216" formatCode="_(* #,##0.00000000000000000000000000000_);_(* \(#,##0.00000000000000000000000000000\);_(* &quot;-&quot;??_);_(@_)"/>
    <numFmt numFmtId="217" formatCode="_(* #,##0.000000000000000000000000000000_);_(* \(#,##0.000000000000000000000000000000\);_(* &quot;-&quot;??_);_(@_)"/>
    <numFmt numFmtId="218" formatCode="_(* #,##0.0000000000000000000000000000000_);_(* \(#,##0.0000000000000000000000000000000\);_(* &quot;-&quot;??_);_(@_)"/>
    <numFmt numFmtId="219" formatCode="_(* #,##0.00000000000000000000000000000000_);_(* \(#,##0.00000000000000000000000000000000\);_(* &quot;-&quot;??_);_(@_)"/>
    <numFmt numFmtId="220" formatCode="_(* #,##0.000000000000000000000000000000000_);_(* \(#,##0.000000000000000000000000000000000\);_(* &quot;-&quot;??_);_(@_)"/>
    <numFmt numFmtId="221" formatCode="_(* #,##0.0000000000000000000000000000000000_);_(* \(#,##0.0000000000000000000000000000000000\);_(* &quot;-&quot;??_);_(@_)"/>
    <numFmt numFmtId="222" formatCode="#,##0.000000000000000_);\(#,##0.000000000000000\)"/>
    <numFmt numFmtId="223" formatCode="#,##0.00000000000000_);\(#,##0.00000000000000\)"/>
    <numFmt numFmtId="224" formatCode="#,##0.0000000000000_);\(#,##0.0000000000000\)"/>
    <numFmt numFmtId="225" formatCode="#,##0.000000000000_);\(#,##0.000000000000\)"/>
    <numFmt numFmtId="226" formatCode="#,##0.0000000000_);\(#,##0.0000000000\)"/>
    <numFmt numFmtId="227" formatCode="#,##0.00000000000_);\(#,##0.00000000000\)"/>
    <numFmt numFmtId="228" formatCode="#,##0.0000000000000000_);\(#,##0.0000000000000000\)"/>
    <numFmt numFmtId="229" formatCode="#,##0.00000000000000000_);\(#,##0.00000000000000000\)"/>
    <numFmt numFmtId="230" formatCode="#,##0.000000000000000000_);\(#,##0.000000000000000000\)"/>
    <numFmt numFmtId="231" formatCode="#,##0.0000000000000000000_);\(#,##0.0000000000000000000\)"/>
    <numFmt numFmtId="232" formatCode="#,##0.00000000000000000000_);\(#,##0.00000000000000000000\)"/>
    <numFmt numFmtId="233" formatCode="#,##0.000000000000000000000_);\(#,##0.000000000000000000000\)"/>
    <numFmt numFmtId="234" formatCode="#,##0.0000000000000000000000_);\(#,##0.0000000000000000000000\)"/>
    <numFmt numFmtId="235" formatCode="#,##0.00000000000000000000000_);\(#,##0.00000000000000000000000\)"/>
    <numFmt numFmtId="236" formatCode="#,##0.000000000000000000000000_);\(#,##0.000000000000000000000000\)"/>
    <numFmt numFmtId="237" formatCode="#,##0.0000000000000000000000000_);\(#,##0.0000000000000000000000000\)"/>
    <numFmt numFmtId="238" formatCode="#,##0.00000000000000000000000000_);\(#,##0.00000000000000000000000000\)"/>
    <numFmt numFmtId="239" formatCode="#,##0.000000000000000000000000000_);\(#,##0.000000000000000000000000000\)"/>
    <numFmt numFmtId="240" formatCode="#,##0.0000000000000000000000000000_);\(#,##0.0000000000000000000000000000\)"/>
    <numFmt numFmtId="241" formatCode="#,##0.00000000000000000000000000000_);\(#,##0.00000000000000000000000000000\)"/>
    <numFmt numFmtId="242" formatCode="#,##0.000000000000000000000000000000_);\(#,##0.000000000000000000000000000000\)"/>
    <numFmt numFmtId="243" formatCode="#,##0.0000000000000000000000000000000_);\(#,##0.0000000000000000000000000000000\)"/>
    <numFmt numFmtId="244" formatCode="#,##0.00000000000000000000000000000000_);\(#,##0.00000000000000000000000000000000\)"/>
    <numFmt numFmtId="245" formatCode="#,##0.000000000000000000000000000000000_);\(#,##0.000000000000000000000000000000000\)"/>
    <numFmt numFmtId="246" formatCode="_-* #,##0.0_-;\-* #,##0.0_-;_-* &quot;-&quot;??_-;_-@_-"/>
    <numFmt numFmtId="247" formatCode="#,##0_);[Red]\(#,##0\);\-"/>
    <numFmt numFmtId="248" formatCode="mmmm/yy"/>
    <numFmt numFmtId="249" formatCode="dd\-mmm\-yyyy"/>
    <numFmt numFmtId="250" formatCode="General_)"/>
    <numFmt numFmtId="251" formatCode="#,##0.0000000_);\(#,##0.0000000\)"/>
    <numFmt numFmtId="252" formatCode="mmm\-yyyy"/>
    <numFmt numFmtId="253" formatCode="#,##0.0_);\(#,##0.0\)"/>
    <numFmt numFmtId="254" formatCode="#,##0.000_);\(#,##0.000\)"/>
    <numFmt numFmtId="255" formatCode="#,##0.0000_);\(#,##0.0000\)"/>
    <numFmt numFmtId="256" formatCode="#,##0.00000_);\(#,##0.00000\)"/>
    <numFmt numFmtId="257" formatCode="#,##0.000000_);\(#,##0.00000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0_);_(* \(#,##0.0000\);_(* &quot;-&quot;_);_(@_)"/>
    <numFmt numFmtId="262" formatCode="_(* #,##0.00000_);_(* \(#,##0.00000\);_(* &quot;-&quot;_);_(@_)"/>
    <numFmt numFmtId="263" formatCode="#,##0.00;[Red]\(#,##0.00\)"/>
    <numFmt numFmtId="264" formatCode="#,##0.000;[Red]\(#,##0.000\)"/>
    <numFmt numFmtId="265" formatCode="#,##0.0000;[Red]\(#,##0.0000\)"/>
    <numFmt numFmtId="266" formatCode="#,##0.00000;[Red]\(#,##0.00000\)"/>
    <numFmt numFmtId="267" formatCode="#,##0.000000;[Red]\(#,##0.000000\)"/>
    <numFmt numFmtId="268" formatCode="mmmm\-yy"/>
    <numFmt numFmtId="269" formatCode="m/d"/>
    <numFmt numFmtId="270" formatCode="#,##0.0_);[Red]\(#,##0.0\);\-"/>
    <numFmt numFmtId="271" formatCode="#,##0.00_);[Red]\(#,##0.00\);\-"/>
    <numFmt numFmtId="272" formatCode="&quot;RM&quot;#,##0;\-&quot;RM&quot;#,##0"/>
    <numFmt numFmtId="273" formatCode="&quot;RM&quot;#,##0;[Red]\-&quot;RM&quot;#,##0"/>
    <numFmt numFmtId="274" formatCode="&quot;RM&quot;#,##0.00;\-&quot;RM&quot;#,##0.00"/>
    <numFmt numFmtId="275" formatCode="&quot;RM&quot;#,##0.00;[Red]\-&quot;RM&quot;#,##0.00"/>
    <numFmt numFmtId="276" formatCode="_-&quot;RM&quot;* #,##0_-;\-&quot;RM&quot;* #,##0_-;_-&quot;RM&quot;* &quot;-&quot;_-;_-@_-"/>
    <numFmt numFmtId="277" formatCode="_-&quot;RM&quot;* #,##0.00_-;\-&quot;RM&quot;* #,##0.00_-;_-&quot;RM&quot;* &quot;-&quot;??_-;_-@_-"/>
    <numFmt numFmtId="278" formatCode="#,000.00"/>
    <numFmt numFmtId="279" formatCode="00000\-0000"/>
    <numFmt numFmtId="280" formatCode="#,000"/>
    <numFmt numFmtId="281" formatCode="#,###,000"/>
    <numFmt numFmtId="282" formatCode="#,##0.0"/>
    <numFmt numFmtId="283" formatCode="#,"/>
    <numFmt numFmtId="284" formatCode="#,###,"/>
    <numFmt numFmtId="285" formatCode="#,###,\3"/>
    <numFmt numFmtId="286" formatCode="\(#,###,\)"/>
    <numFmt numFmtId="287" formatCode="\-\(#,###,\)"/>
    <numFmt numFmtId="288" formatCode="\(\-#,###,\)"/>
    <numFmt numFmtId="289" formatCode="#,###,;\(#,###,\)"/>
    <numFmt numFmtId="290" formatCode="#,###,;\(\3\3\3\3\)"/>
    <numFmt numFmtId="291" formatCode="#,###.0,"/>
    <numFmt numFmtId="292" formatCode="#,###.00,"/>
    <numFmt numFmtId="293" formatCode="#,###,\ \ "/>
    <numFmt numFmtId="294" formatCode="#,##0;\-#,##0\ \ "/>
    <numFmt numFmtId="295" formatCode="#,##0\ \ ;\-#,##0\ \ "/>
    <numFmt numFmtId="296" formatCode="_-* #,##0_-;\-* #,##0_-;_-* &quot;-&quot;??_-;_-@_-"/>
    <numFmt numFmtId="297" formatCode="0.00_);[Red]\(0.00\)"/>
    <numFmt numFmtId="298" formatCode="_(* #,##0.0000_);_(* \(#,##0.0000\);_(* &quot;-&quot;????_);_(@_)"/>
    <numFmt numFmtId="299" formatCode="#,##0.000_);[Red]\(#,##0.000\)"/>
    <numFmt numFmtId="300" formatCode="#,##0.0000_);[Red]\(#,##0.0000\)"/>
    <numFmt numFmtId="301" formatCode="d\-mmm\-yyyy"/>
    <numFmt numFmtId="302" formatCode="#,##0_);[Red]\(#,##0\);&quot;-     &quot;"/>
    <numFmt numFmtId="303" formatCode="d\-mmm\-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2"/>
      <name val="Garamond"/>
      <family val="1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5" fillId="0" borderId="0" applyFill="0" applyBorder="0" applyAlignment="0" applyProtection="0"/>
    <xf numFmtId="40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5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47" fontId="5" fillId="0" borderId="0">
      <alignment/>
      <protection/>
    </xf>
    <xf numFmtId="0" fontId="10" fillId="0" borderId="0">
      <alignment/>
      <protection/>
    </xf>
    <xf numFmtId="247" fontId="10" fillId="0" borderId="0">
      <alignment/>
      <protection/>
    </xf>
    <xf numFmtId="247" fontId="1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 quotePrefix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5" fontId="12" fillId="0" borderId="0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1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left"/>
    </xf>
    <xf numFmtId="185" fontId="12" fillId="0" borderId="1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5" fontId="14" fillId="0" borderId="2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/>
    </xf>
    <xf numFmtId="185" fontId="14" fillId="0" borderId="0" xfId="0" applyNumberFormat="1" applyFont="1" applyFill="1" applyBorder="1" applyAlignment="1">
      <alignment/>
    </xf>
    <xf numFmtId="38" fontId="12" fillId="0" borderId="0" xfId="0" applyNumberFormat="1" applyFont="1" applyFill="1" applyBorder="1" applyAlignment="1">
      <alignment/>
    </xf>
    <xf numFmtId="28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38" fontId="12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38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303" fontId="15" fillId="0" borderId="0" xfId="0" applyNumberFormat="1" applyFont="1" applyFill="1" applyAlignment="1" quotePrefix="1">
      <alignment horizontal="center"/>
    </xf>
    <xf numFmtId="0" fontId="11" fillId="0" borderId="0" xfId="0" applyFont="1" applyFill="1" applyAlignment="1">
      <alignment horizontal="left"/>
    </xf>
    <xf numFmtId="185" fontId="12" fillId="0" borderId="0" xfId="15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left"/>
    </xf>
    <xf numFmtId="185" fontId="12" fillId="0" borderId="3" xfId="15" applyNumberFormat="1" applyFont="1" applyFill="1" applyBorder="1" applyAlignment="1">
      <alignment horizontal="center"/>
    </xf>
    <xf numFmtId="185" fontId="12" fillId="0" borderId="0" xfId="15" applyNumberFormat="1" applyFont="1" applyFill="1" applyBorder="1" applyAlignment="1">
      <alignment horizontal="center"/>
    </xf>
    <xf numFmtId="185" fontId="12" fillId="0" borderId="1" xfId="15" applyNumberFormat="1" applyFont="1" applyFill="1" applyBorder="1" applyAlignment="1">
      <alignment horizontal="center"/>
    </xf>
    <xf numFmtId="185" fontId="12" fillId="0" borderId="2" xfId="15" applyNumberFormat="1" applyFont="1" applyFill="1" applyBorder="1" applyAlignment="1">
      <alignment horizontal="center"/>
    </xf>
    <xf numFmtId="38" fontId="12" fillId="0" borderId="0" xfId="15" applyNumberFormat="1" applyFont="1" applyFill="1" applyBorder="1" applyAlignment="1">
      <alignment/>
    </xf>
    <xf numFmtId="185" fontId="12" fillId="0" borderId="4" xfId="15" applyNumberFormat="1" applyFont="1" applyFill="1" applyBorder="1" applyAlignment="1">
      <alignment horizontal="center"/>
    </xf>
    <xf numFmtId="38" fontId="12" fillId="0" borderId="0" xfId="15" applyNumberFormat="1" applyFont="1" applyFill="1" applyAlignment="1">
      <alignment horizontal="center"/>
    </xf>
    <xf numFmtId="40" fontId="12" fillId="0" borderId="0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 quotePrefix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indent="1"/>
    </xf>
    <xf numFmtId="169" fontId="12" fillId="0" borderId="0" xfId="0" applyNumberFormat="1" applyFont="1" applyFill="1" applyAlignment="1">
      <alignment/>
    </xf>
    <xf numFmtId="169" fontId="12" fillId="0" borderId="2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center"/>
    </xf>
    <xf numFmtId="169" fontId="17" fillId="0" borderId="4" xfId="15" applyNumberFormat="1" applyFont="1" applyFill="1" applyBorder="1" applyAlignment="1">
      <alignment/>
    </xf>
    <xf numFmtId="169" fontId="17" fillId="0" borderId="0" xfId="15" applyNumberFormat="1" applyFont="1" applyFill="1" applyAlignment="1">
      <alignment/>
    </xf>
    <xf numFmtId="169" fontId="12" fillId="0" borderId="0" xfId="0" applyNumberFormat="1" applyFont="1" applyFill="1" applyAlignment="1" quotePrefix="1">
      <alignment/>
    </xf>
    <xf numFmtId="169" fontId="12" fillId="0" borderId="3" xfId="0" applyNumberFormat="1" applyFont="1" applyFill="1" applyBorder="1" applyAlignment="1">
      <alignment/>
    </xf>
    <xf numFmtId="169" fontId="17" fillId="0" borderId="3" xfId="15" applyNumberFormat="1" applyFont="1" applyFill="1" applyBorder="1" applyAlignment="1">
      <alignment/>
    </xf>
    <xf numFmtId="169" fontId="12" fillId="0" borderId="0" xfId="15" applyNumberFormat="1" applyFont="1" applyFill="1" applyAlignment="1">
      <alignment/>
    </xf>
    <xf numFmtId="2" fontId="18" fillId="0" borderId="0" xfId="0" applyNumberFormat="1" applyFont="1" applyFill="1" applyAlignment="1">
      <alignment horizontal="center" wrapText="1"/>
    </xf>
    <xf numFmtId="15" fontId="18" fillId="0" borderId="0" xfId="0" applyNumberFormat="1" applyFont="1" applyFill="1" applyAlignment="1" quotePrefix="1">
      <alignment horizontal="center" wrapText="1"/>
    </xf>
    <xf numFmtId="169" fontId="17" fillId="0" borderId="2" xfId="15" applyNumberFormat="1" applyFont="1" applyFill="1" applyBorder="1" applyAlignment="1">
      <alignment/>
    </xf>
    <xf numFmtId="186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Alignment="1" quotePrefix="1">
      <alignment horizontal="left"/>
    </xf>
    <xf numFmtId="15" fontId="11" fillId="0" borderId="0" xfId="0" applyNumberFormat="1" applyFont="1" applyFill="1" applyAlignment="1" quotePrefix="1">
      <alignment horizontal="left"/>
    </xf>
    <xf numFmtId="15" fontId="11" fillId="0" borderId="0" xfId="0" applyNumberFormat="1" applyFont="1" applyFill="1" applyAlignment="1">
      <alignment horizontal="left"/>
    </xf>
    <xf numFmtId="0" fontId="12" fillId="0" borderId="0" xfId="0" applyFont="1" applyFill="1" applyAlignment="1" quotePrefix="1">
      <alignment/>
    </xf>
    <xf numFmtId="169" fontId="12" fillId="0" borderId="5" xfId="0" applyNumberFormat="1" applyFont="1" applyFill="1" applyBorder="1" applyAlignment="1">
      <alignment/>
    </xf>
    <xf numFmtId="169" fontId="12" fillId="0" borderId="4" xfId="0" applyNumberFormat="1" applyFont="1" applyFill="1" applyBorder="1" applyAlignment="1">
      <alignment/>
    </xf>
    <xf numFmtId="169" fontId="12" fillId="0" borderId="6" xfId="15" applyNumberFormat="1" applyFont="1" applyFill="1" applyBorder="1" applyAlignment="1">
      <alignment/>
    </xf>
    <xf numFmtId="169" fontId="12" fillId="0" borderId="7" xfId="0" applyNumberFormat="1" applyFont="1" applyFill="1" applyBorder="1" applyAlignment="1">
      <alignment/>
    </xf>
    <xf numFmtId="169" fontId="12" fillId="0" borderId="1" xfId="0" applyNumberFormat="1" applyFont="1" applyFill="1" applyBorder="1" applyAlignment="1">
      <alignment/>
    </xf>
    <xf numFmtId="169" fontId="12" fillId="0" borderId="8" xfId="15" applyNumberFormat="1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omma [0]_Explanatorynotes_Sept" xfId="17"/>
    <cellStyle name="Comma [0]_Stat acc Ho Hup 2002 240403" xfId="18"/>
    <cellStyle name="Comma [0]_Stat acc Ho Hup 2002 KC" xfId="19"/>
    <cellStyle name="Comma_Explanatorynotes_Sept" xfId="20"/>
    <cellStyle name="Comma_Stat acc Ho Hup 2002 240403" xfId="21"/>
    <cellStyle name="Comma_Stat acc Ho Hup 2002 KC" xfId="22"/>
    <cellStyle name="Currency" xfId="23"/>
    <cellStyle name="Currency [0]" xfId="24"/>
    <cellStyle name="Currency [0]_Explanatorynotes_Sept" xfId="25"/>
    <cellStyle name="Currency [0]_Stat acc Ho Hup 2002 240403" xfId="26"/>
    <cellStyle name="Currency [0]_Stat acc Ho Hup 2002 KC" xfId="27"/>
    <cellStyle name="Currency_Explanatorynotes_Sept" xfId="28"/>
    <cellStyle name="Currency_Stat acc Ho Hup 2002 240403" xfId="29"/>
    <cellStyle name="Currency_Stat acc Ho Hup 2002 KC" xfId="30"/>
    <cellStyle name="Custom - Style8" xfId="31"/>
    <cellStyle name="Followed Hyperlink" xfId="32"/>
    <cellStyle name="Hyperlink" xfId="33"/>
    <cellStyle name="Hyperlink_Ho Hup - Cash flows" xfId="34"/>
    <cellStyle name="Normal_cover" xfId="35"/>
    <cellStyle name="Normal_Ho Hup - Cash flows" xfId="36"/>
    <cellStyle name="Normal_Stat acc Ho Hup 2002 240403" xfId="37"/>
    <cellStyle name="Normal_Stat acc Ho Hup 2002 KC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zoomScaleSheetLayoutView="75" workbookViewId="0" topLeftCell="A27">
      <selection activeCell="F44" sqref="F44"/>
    </sheetView>
  </sheetViews>
  <sheetFormatPr defaultColWidth="9.140625" defaultRowHeight="12.75"/>
  <cols>
    <col min="1" max="1" width="1.8515625" style="26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3"/>
    </row>
    <row r="2" ht="15">
      <c r="A2" s="1"/>
    </row>
    <row r="3" ht="15">
      <c r="A3" s="1"/>
    </row>
    <row r="4" ht="15">
      <c r="A4" s="4" t="s">
        <v>1</v>
      </c>
    </row>
    <row r="5" spans="1:2" ht="15">
      <c r="A5" s="66" t="s">
        <v>109</v>
      </c>
      <c r="B5" s="66"/>
    </row>
    <row r="6" ht="15">
      <c r="A6" s="1"/>
    </row>
    <row r="7" spans="1:16" ht="15">
      <c r="A7" s="1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6"/>
      <c r="B8" s="5"/>
      <c r="C8" s="5"/>
      <c r="D8" s="5"/>
      <c r="E8" s="5"/>
      <c r="F8" s="65" t="s">
        <v>3</v>
      </c>
      <c r="G8" s="65"/>
      <c r="H8" s="65"/>
      <c r="I8" s="65"/>
      <c r="J8" s="7"/>
      <c r="K8" s="65" t="s">
        <v>4</v>
      </c>
      <c r="L8" s="65"/>
      <c r="M8" s="65"/>
      <c r="N8" s="65"/>
      <c r="O8" s="5"/>
      <c r="P8" s="5"/>
    </row>
    <row r="9" spans="1:16" ht="15">
      <c r="A9" s="6"/>
      <c r="B9" s="5"/>
      <c r="C9" s="5"/>
      <c r="D9" s="5"/>
      <c r="E9" s="5"/>
      <c r="F9" s="8" t="s">
        <v>5</v>
      </c>
      <c r="G9" s="8"/>
      <c r="H9" s="8"/>
      <c r="I9" s="8" t="s">
        <v>6</v>
      </c>
      <c r="J9" s="9"/>
      <c r="K9" s="8" t="s">
        <v>7</v>
      </c>
      <c r="L9" s="8"/>
      <c r="M9" s="8"/>
      <c r="N9" s="8" t="s">
        <v>8</v>
      </c>
      <c r="O9" s="5"/>
      <c r="P9" s="5"/>
    </row>
    <row r="10" spans="1:16" ht="15">
      <c r="A10" s="6"/>
      <c r="B10" s="5"/>
      <c r="C10" s="5"/>
      <c r="D10" s="5"/>
      <c r="E10" s="5"/>
      <c r="F10" s="8" t="s">
        <v>9</v>
      </c>
      <c r="G10" s="8"/>
      <c r="H10" s="8"/>
      <c r="I10" s="8" t="s">
        <v>10</v>
      </c>
      <c r="J10" s="9"/>
      <c r="K10" s="8" t="s">
        <v>11</v>
      </c>
      <c r="L10" s="8"/>
      <c r="M10" s="8"/>
      <c r="N10" s="8" t="s">
        <v>12</v>
      </c>
      <c r="O10" s="5"/>
      <c r="P10" s="5"/>
    </row>
    <row r="11" spans="1:16" ht="15">
      <c r="A11" s="6"/>
      <c r="B11" s="5"/>
      <c r="C11" s="5"/>
      <c r="D11" s="5"/>
      <c r="E11" s="5"/>
      <c r="F11" s="8" t="s">
        <v>13</v>
      </c>
      <c r="G11" s="8"/>
      <c r="H11" s="8"/>
      <c r="I11" s="8" t="s">
        <v>14</v>
      </c>
      <c r="J11" s="9"/>
      <c r="K11" s="8" t="s">
        <v>15</v>
      </c>
      <c r="L11" s="8"/>
      <c r="M11" s="8"/>
      <c r="N11" s="8" t="s">
        <v>16</v>
      </c>
      <c r="O11" s="5"/>
      <c r="P11" s="5"/>
    </row>
    <row r="12" spans="1:16" ht="15">
      <c r="A12" s="6"/>
      <c r="B12" s="5"/>
      <c r="C12" s="5"/>
      <c r="D12" s="5"/>
      <c r="E12" s="5"/>
      <c r="F12" s="10">
        <v>38077</v>
      </c>
      <c r="G12" s="10"/>
      <c r="H12" s="10"/>
      <c r="I12" s="10">
        <v>37711</v>
      </c>
      <c r="J12" s="9"/>
      <c r="K12" s="10">
        <f>F12</f>
        <v>38077</v>
      </c>
      <c r="L12" s="10"/>
      <c r="M12" s="10"/>
      <c r="N12" s="10">
        <f>I12</f>
        <v>37711</v>
      </c>
      <c r="O12" s="5"/>
      <c r="P12" s="5"/>
    </row>
    <row r="13" spans="1:16" ht="15">
      <c r="A13" s="6"/>
      <c r="B13" s="5"/>
      <c r="C13" s="5"/>
      <c r="D13" s="5"/>
      <c r="E13" s="5"/>
      <c r="F13" s="8" t="s">
        <v>17</v>
      </c>
      <c r="G13" s="8"/>
      <c r="H13" s="8"/>
      <c r="I13" s="8" t="s">
        <v>17</v>
      </c>
      <c r="J13" s="9"/>
      <c r="K13" s="8" t="s">
        <v>17</v>
      </c>
      <c r="L13" s="8"/>
      <c r="M13" s="8"/>
      <c r="N13" s="8" t="s">
        <v>17</v>
      </c>
      <c r="O13" s="5"/>
      <c r="P13" s="5"/>
    </row>
    <row r="14" spans="1:16" ht="15">
      <c r="A14" s="6"/>
      <c r="B14" s="5"/>
      <c r="C14" s="5"/>
      <c r="D14" s="5"/>
      <c r="E14" s="5"/>
      <c r="F14" s="11"/>
      <c r="G14" s="11"/>
      <c r="H14" s="11"/>
      <c r="I14" s="11"/>
      <c r="J14" s="12"/>
      <c r="K14" s="11"/>
      <c r="L14" s="11"/>
      <c r="M14" s="11"/>
      <c r="N14" s="11"/>
      <c r="O14" s="5"/>
      <c r="P14" s="5"/>
    </row>
    <row r="15" spans="1:16" ht="10.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>
      <c r="A16" s="13"/>
      <c r="B16" s="5" t="s">
        <v>18</v>
      </c>
      <c r="C16" s="5"/>
      <c r="D16" s="5"/>
      <c r="E16" s="14"/>
      <c r="F16" s="15">
        <v>46949</v>
      </c>
      <c r="G16" s="15"/>
      <c r="H16" s="15"/>
      <c r="I16" s="15">
        <v>44285</v>
      </c>
      <c r="J16" s="15"/>
      <c r="K16" s="15">
        <v>46949</v>
      </c>
      <c r="L16" s="15"/>
      <c r="M16" s="15"/>
      <c r="N16" s="15">
        <v>44285</v>
      </c>
      <c r="O16" s="14"/>
      <c r="P16" s="5"/>
    </row>
    <row r="17" spans="1:16" ht="15">
      <c r="A17" s="13"/>
      <c r="B17" s="5" t="s">
        <v>19</v>
      </c>
      <c r="C17" s="5"/>
      <c r="D17" s="5"/>
      <c r="E17" s="14"/>
      <c r="F17" s="15">
        <v>-36895</v>
      </c>
      <c r="G17" s="15"/>
      <c r="H17" s="15"/>
      <c r="I17" s="15">
        <v>-36438</v>
      </c>
      <c r="J17" s="15"/>
      <c r="K17" s="15">
        <v>-36895</v>
      </c>
      <c r="L17" s="15"/>
      <c r="M17" s="15"/>
      <c r="N17" s="15">
        <v>-36438</v>
      </c>
      <c r="O17" s="14"/>
      <c r="P17" s="5"/>
    </row>
    <row r="18" spans="1:16" ht="15">
      <c r="A18" s="13"/>
      <c r="B18" s="5"/>
      <c r="C18" s="5"/>
      <c r="D18" s="5"/>
      <c r="E18" s="14"/>
      <c r="F18" s="16"/>
      <c r="G18" s="15"/>
      <c r="H18" s="15"/>
      <c r="I18" s="16"/>
      <c r="J18" s="15"/>
      <c r="K18" s="16"/>
      <c r="L18" s="15"/>
      <c r="M18" s="15"/>
      <c r="N18" s="16"/>
      <c r="O18" s="14"/>
      <c r="P18" s="5"/>
    </row>
    <row r="19" spans="1:16" ht="15">
      <c r="A19" s="13"/>
      <c r="B19" s="5" t="s">
        <v>20</v>
      </c>
      <c r="C19" s="5"/>
      <c r="D19" s="5"/>
      <c r="E19" s="14"/>
      <c r="F19" s="15">
        <f>SUM(F16:F18)</f>
        <v>10054</v>
      </c>
      <c r="G19" s="15"/>
      <c r="H19" s="15"/>
      <c r="I19" s="15">
        <f>SUM(I16:I18)</f>
        <v>7847</v>
      </c>
      <c r="J19" s="15"/>
      <c r="K19" s="15">
        <f>SUM(K16:K18)</f>
        <v>10054</v>
      </c>
      <c r="L19" s="15"/>
      <c r="M19" s="15"/>
      <c r="N19" s="15">
        <f>SUM(N16:N18)</f>
        <v>7847</v>
      </c>
      <c r="O19" s="14"/>
      <c r="P19" s="5"/>
    </row>
    <row r="20" spans="1:16" ht="15">
      <c r="A20" s="13"/>
      <c r="B20" s="5"/>
      <c r="C20" s="5"/>
      <c r="D20" s="5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5"/>
    </row>
    <row r="21" spans="1:16" ht="15">
      <c r="A21" s="13"/>
      <c r="B21" s="17" t="s">
        <v>21</v>
      </c>
      <c r="C21" s="5"/>
      <c r="D21" s="5"/>
      <c r="E21" s="14"/>
      <c r="F21" s="15">
        <v>775</v>
      </c>
      <c r="G21" s="15"/>
      <c r="H21" s="15"/>
      <c r="I21" s="15">
        <v>1541</v>
      </c>
      <c r="J21" s="15"/>
      <c r="K21" s="15">
        <v>775</v>
      </c>
      <c r="L21" s="15"/>
      <c r="M21" s="15"/>
      <c r="N21" s="15">
        <v>1541</v>
      </c>
      <c r="O21" s="14"/>
      <c r="P21" s="5"/>
    </row>
    <row r="22" spans="1:16" ht="15">
      <c r="A22" s="13"/>
      <c r="B22" s="5" t="s">
        <v>22</v>
      </c>
      <c r="C22" s="5"/>
      <c r="D22" s="5"/>
      <c r="E22" s="14"/>
      <c r="F22" s="15">
        <v>-8908</v>
      </c>
      <c r="G22" s="15"/>
      <c r="H22" s="15"/>
      <c r="I22" s="15">
        <v>-6654</v>
      </c>
      <c r="J22" s="15"/>
      <c r="K22" s="15">
        <v>-8908</v>
      </c>
      <c r="L22" s="15"/>
      <c r="M22" s="15"/>
      <c r="N22" s="15">
        <v>-6654</v>
      </c>
      <c r="O22" s="14"/>
      <c r="P22" s="5"/>
    </row>
    <row r="23" spans="1:16" ht="12.75" customHeight="1">
      <c r="A23" s="13"/>
      <c r="B23" s="17" t="s">
        <v>23</v>
      </c>
      <c r="C23" s="5"/>
      <c r="D23" s="5"/>
      <c r="E23" s="14"/>
      <c r="F23" s="15">
        <v>-2504</v>
      </c>
      <c r="G23" s="15"/>
      <c r="H23" s="15"/>
      <c r="I23" s="15">
        <v>-2948</v>
      </c>
      <c r="J23" s="15"/>
      <c r="K23" s="15">
        <v>-2504</v>
      </c>
      <c r="L23" s="15"/>
      <c r="M23" s="15"/>
      <c r="N23" s="15">
        <v>-2948</v>
      </c>
      <c r="O23" s="14"/>
      <c r="P23" s="5"/>
    </row>
    <row r="24" spans="1:16" ht="12.75" customHeight="1">
      <c r="A24" s="13"/>
      <c r="B24" s="17"/>
      <c r="C24" s="5"/>
      <c r="D24" s="5"/>
      <c r="E24" s="14"/>
      <c r="F24" s="16"/>
      <c r="G24" s="15"/>
      <c r="H24" s="15"/>
      <c r="I24" s="16"/>
      <c r="J24" s="15"/>
      <c r="K24" s="16"/>
      <c r="L24" s="15"/>
      <c r="M24" s="15"/>
      <c r="N24" s="16"/>
      <c r="O24" s="14"/>
      <c r="P24" s="5"/>
    </row>
    <row r="25" spans="1:16" ht="15">
      <c r="A25" s="13"/>
      <c r="B25" s="18" t="s">
        <v>24</v>
      </c>
      <c r="C25" s="5"/>
      <c r="D25" s="5"/>
      <c r="E25" s="14"/>
      <c r="F25" s="15">
        <f>SUM(F19:F23)</f>
        <v>-583</v>
      </c>
      <c r="G25" s="15"/>
      <c r="H25" s="15"/>
      <c r="I25" s="15">
        <f>SUM(I19:I23)</f>
        <v>-214</v>
      </c>
      <c r="J25" s="15"/>
      <c r="K25" s="15">
        <f>SUM(K19:K23)</f>
        <v>-583</v>
      </c>
      <c r="L25" s="15"/>
      <c r="M25" s="15"/>
      <c r="N25" s="15">
        <f>SUM(N19:N23)</f>
        <v>-214</v>
      </c>
      <c r="O25" s="14"/>
      <c r="P25" s="5"/>
    </row>
    <row r="26" spans="1:16" ht="15">
      <c r="A26" s="13"/>
      <c r="B26" s="18"/>
      <c r="C26" s="5"/>
      <c r="D26" s="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4"/>
      <c r="P26" s="5"/>
    </row>
    <row r="27" spans="1:16" ht="15">
      <c r="A27" s="13"/>
      <c r="B27" s="18" t="s">
        <v>25</v>
      </c>
      <c r="C27" s="5"/>
      <c r="D27" s="5"/>
      <c r="E27" s="14"/>
      <c r="F27" s="15">
        <v>-961</v>
      </c>
      <c r="G27" s="15"/>
      <c r="H27" s="15"/>
      <c r="I27" s="15">
        <v>-1702</v>
      </c>
      <c r="J27" s="15"/>
      <c r="K27" s="15">
        <v>-961</v>
      </c>
      <c r="L27" s="15"/>
      <c r="M27" s="15"/>
      <c r="N27" s="15">
        <v>-1702</v>
      </c>
      <c r="O27" s="14"/>
      <c r="P27" s="5"/>
    </row>
    <row r="28" spans="1:16" ht="15">
      <c r="A28" s="13"/>
      <c r="B28" s="18" t="s">
        <v>26</v>
      </c>
      <c r="C28" s="5"/>
      <c r="D28" s="5"/>
      <c r="E28" s="14"/>
      <c r="F28" s="15">
        <v>311</v>
      </c>
      <c r="G28" s="15"/>
      <c r="H28" s="15"/>
      <c r="I28" s="15">
        <v>175</v>
      </c>
      <c r="J28" s="15"/>
      <c r="K28" s="15">
        <v>311</v>
      </c>
      <c r="L28" s="15"/>
      <c r="M28" s="15"/>
      <c r="N28" s="15">
        <v>175</v>
      </c>
      <c r="O28" s="14"/>
      <c r="P28" s="5"/>
    </row>
    <row r="29" spans="1:16" ht="15">
      <c r="A29" s="13"/>
      <c r="B29" s="5" t="s">
        <v>27</v>
      </c>
      <c r="C29" s="5"/>
      <c r="D29" s="5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4"/>
      <c r="P29" s="5"/>
    </row>
    <row r="30" spans="1:16" ht="15">
      <c r="A30" s="6"/>
      <c r="B30" s="5" t="s">
        <v>112</v>
      </c>
      <c r="C30" s="5"/>
      <c r="D30" s="5"/>
      <c r="E30" s="14"/>
      <c r="F30" s="19">
        <v>-255</v>
      </c>
      <c r="G30" s="20"/>
      <c r="H30" s="20"/>
      <c r="I30" s="19">
        <v>-36</v>
      </c>
      <c r="J30" s="20"/>
      <c r="K30" s="19">
        <v>-255</v>
      </c>
      <c r="L30" s="15"/>
      <c r="M30" s="15"/>
      <c r="N30" s="19">
        <v>-36</v>
      </c>
      <c r="O30" s="14"/>
      <c r="P30" s="5"/>
    </row>
    <row r="31" spans="1:16" ht="15">
      <c r="A31" s="6"/>
      <c r="B31" s="18"/>
      <c r="C31" s="5"/>
      <c r="D31" s="5"/>
      <c r="E31" s="14"/>
      <c r="F31" s="20"/>
      <c r="G31" s="20"/>
      <c r="H31" s="20"/>
      <c r="I31" s="20"/>
      <c r="J31" s="20"/>
      <c r="K31" s="20"/>
      <c r="L31" s="15"/>
      <c r="M31" s="15"/>
      <c r="N31" s="20"/>
      <c r="O31" s="14"/>
      <c r="P31" s="5"/>
    </row>
    <row r="32" spans="1:16" ht="15">
      <c r="A32" s="13"/>
      <c r="B32" s="17" t="s">
        <v>28</v>
      </c>
      <c r="C32" s="5"/>
      <c r="D32" s="5"/>
      <c r="E32" s="14"/>
      <c r="F32" s="15">
        <f>SUM(F25:F30)</f>
        <v>-1488</v>
      </c>
      <c r="G32" s="15"/>
      <c r="H32" s="15"/>
      <c r="I32" s="15">
        <f>SUM(I25:I30)</f>
        <v>-1777</v>
      </c>
      <c r="J32" s="15"/>
      <c r="K32" s="15">
        <f>SUM(K25:K30)</f>
        <v>-1488</v>
      </c>
      <c r="L32" s="15"/>
      <c r="M32" s="15"/>
      <c r="N32" s="15">
        <f>SUM(N25:N30)</f>
        <v>-1777</v>
      </c>
      <c r="O32" s="14"/>
      <c r="P32" s="5"/>
    </row>
    <row r="33" spans="1:16" ht="15">
      <c r="A33" s="13"/>
      <c r="B33" s="17"/>
      <c r="C33" s="5"/>
      <c r="D33" s="5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5"/>
    </row>
    <row r="34" spans="1:16" ht="15">
      <c r="A34" s="13"/>
      <c r="B34" s="5" t="s">
        <v>29</v>
      </c>
      <c r="C34" s="5"/>
      <c r="D34" s="5"/>
      <c r="E34" s="14"/>
      <c r="F34" s="15">
        <v>-438</v>
      </c>
      <c r="G34" s="15"/>
      <c r="H34" s="15"/>
      <c r="I34" s="15">
        <v>0</v>
      </c>
      <c r="J34" s="15"/>
      <c r="K34" s="15">
        <v>-438</v>
      </c>
      <c r="L34" s="15"/>
      <c r="M34" s="15"/>
      <c r="N34" s="15">
        <v>0</v>
      </c>
      <c r="O34" s="14"/>
      <c r="P34" s="5"/>
    </row>
    <row r="35" spans="1:16" ht="15">
      <c r="A35" s="13"/>
      <c r="B35" s="5"/>
      <c r="C35" s="5"/>
      <c r="D35" s="5"/>
      <c r="E35" s="14"/>
      <c r="F35" s="16"/>
      <c r="G35" s="15"/>
      <c r="H35" s="15"/>
      <c r="I35" s="16"/>
      <c r="J35" s="15"/>
      <c r="K35" s="16"/>
      <c r="L35" s="15"/>
      <c r="M35" s="15"/>
      <c r="N35" s="16"/>
      <c r="O35" s="14"/>
      <c r="P35" s="5"/>
    </row>
    <row r="36" spans="1:16" ht="15">
      <c r="A36" s="13"/>
      <c r="B36" s="17" t="s">
        <v>30</v>
      </c>
      <c r="C36" s="5"/>
      <c r="D36" s="5"/>
      <c r="E36" s="14"/>
      <c r="F36" s="15">
        <f>SUM(F32:F34)</f>
        <v>-1926</v>
      </c>
      <c r="G36" s="15"/>
      <c r="H36" s="15"/>
      <c r="I36" s="15">
        <f>SUM(I32:I34)</f>
        <v>-1777</v>
      </c>
      <c r="J36" s="15"/>
      <c r="K36" s="15">
        <f>SUM(K32:K34)</f>
        <v>-1926</v>
      </c>
      <c r="L36" s="15"/>
      <c r="M36" s="15"/>
      <c r="N36" s="15">
        <f>SUM(N32:N34)</f>
        <v>-1777</v>
      </c>
      <c r="O36" s="14"/>
      <c r="P36" s="5"/>
    </row>
    <row r="37" spans="1:16" ht="15">
      <c r="A37" s="13"/>
      <c r="B37" s="17"/>
      <c r="C37" s="5"/>
      <c r="D37" s="5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4"/>
      <c r="P37" s="5"/>
    </row>
    <row r="38" spans="1:16" ht="15">
      <c r="A38" s="13"/>
      <c r="B38" s="5" t="s">
        <v>31</v>
      </c>
      <c r="C38" s="5"/>
      <c r="D38" s="5"/>
      <c r="E38" s="14"/>
      <c r="F38" s="15">
        <v>-938</v>
      </c>
      <c r="G38" s="15"/>
      <c r="H38" s="15"/>
      <c r="I38" s="15">
        <v>-792</v>
      </c>
      <c r="J38" s="15"/>
      <c r="K38" s="15">
        <v>-938</v>
      </c>
      <c r="L38" s="15"/>
      <c r="M38" s="15"/>
      <c r="N38" s="15">
        <v>-792</v>
      </c>
      <c r="O38" s="14"/>
      <c r="P38" s="5"/>
    </row>
    <row r="39" spans="1:16" ht="15">
      <c r="A39" s="13"/>
      <c r="B39" s="5"/>
      <c r="C39" s="5"/>
      <c r="D39" s="5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4"/>
      <c r="P39" s="5"/>
    </row>
    <row r="40" spans="1:16" ht="19.5" customHeight="1" thickBot="1">
      <c r="A40" s="6"/>
      <c r="B40" s="17" t="s">
        <v>32</v>
      </c>
      <c r="C40" s="5"/>
      <c r="D40" s="5"/>
      <c r="E40" s="14"/>
      <c r="F40" s="21">
        <f>SUM(F36:F38)</f>
        <v>-2864</v>
      </c>
      <c r="G40" s="22"/>
      <c r="H40" s="22"/>
      <c r="I40" s="21">
        <f>SUM(I36:I38)</f>
        <v>-2569</v>
      </c>
      <c r="J40" s="23"/>
      <c r="K40" s="21">
        <f>SUM(K36:K38)</f>
        <v>-2864</v>
      </c>
      <c r="L40" s="22"/>
      <c r="M40" s="22"/>
      <c r="N40" s="21">
        <f>SUM(N36:N38)</f>
        <v>-2569</v>
      </c>
      <c r="O40" s="14"/>
      <c r="P40" s="5"/>
    </row>
    <row r="41" spans="1:16" ht="15.75" thickTop="1">
      <c r="A41" s="6"/>
      <c r="B41" s="17"/>
      <c r="C41" s="5"/>
      <c r="D41" s="5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4"/>
      <c r="P41" s="5"/>
    </row>
    <row r="42" spans="1:16" ht="15">
      <c r="A42" s="6"/>
      <c r="B42" s="17"/>
      <c r="C42" s="5"/>
      <c r="D42" s="5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4"/>
      <c r="P42" s="5"/>
    </row>
    <row r="43" spans="1:16" ht="15">
      <c r="A43" s="13"/>
      <c r="B43" s="17" t="s">
        <v>33</v>
      </c>
      <c r="C43" s="5"/>
      <c r="D43" s="5"/>
      <c r="E43" s="5"/>
      <c r="F43" s="64">
        <v>-3.1</v>
      </c>
      <c r="G43" s="64"/>
      <c r="H43" s="64"/>
      <c r="I43" s="64">
        <v>-2.93</v>
      </c>
      <c r="J43" s="64"/>
      <c r="K43" s="64">
        <v>-3.1</v>
      </c>
      <c r="L43" s="15"/>
      <c r="M43" s="15"/>
      <c r="N43" s="64">
        <v>-2.93</v>
      </c>
      <c r="O43" s="5"/>
      <c r="P43" s="5"/>
    </row>
    <row r="44" spans="1:16" ht="9.75" customHeight="1">
      <c r="A44" s="13"/>
      <c r="B44" s="17"/>
      <c r="C44" s="5"/>
      <c r="D44" s="5"/>
      <c r="E44" s="5"/>
      <c r="F44" s="24"/>
      <c r="G44" s="25"/>
      <c r="H44" s="25"/>
      <c r="I44" s="24"/>
      <c r="J44" s="24"/>
      <c r="K44" s="24"/>
      <c r="L44" s="25"/>
      <c r="M44" s="25"/>
      <c r="N44" s="24"/>
      <c r="O44" s="25"/>
      <c r="P44" s="5"/>
    </row>
    <row r="45" spans="1:16" ht="15">
      <c r="A45" s="6"/>
      <c r="B45" s="5"/>
      <c r="C45" s="5"/>
      <c r="D45" s="5"/>
      <c r="E45" s="5"/>
      <c r="F45" s="24"/>
      <c r="G45" s="24"/>
      <c r="H45" s="24"/>
      <c r="I45" s="24"/>
      <c r="J45" s="24"/>
      <c r="K45" s="24"/>
      <c r="L45" s="24"/>
      <c r="M45" s="24"/>
      <c r="N45" s="24"/>
      <c r="O45" s="5"/>
      <c r="P45" s="5"/>
    </row>
    <row r="46" spans="1:16" ht="15">
      <c r="A46" s="6"/>
      <c r="B46" s="5"/>
      <c r="C46" s="5"/>
      <c r="D46" s="5"/>
      <c r="E46" s="5"/>
      <c r="F46" s="24"/>
      <c r="G46" s="24"/>
      <c r="H46" s="24"/>
      <c r="I46" s="24"/>
      <c r="J46" s="24"/>
      <c r="K46" s="24"/>
      <c r="L46" s="24"/>
      <c r="M46" s="24"/>
      <c r="N46" s="24"/>
      <c r="O46" s="5"/>
      <c r="P46" s="5"/>
    </row>
    <row r="47" spans="2:16" ht="15">
      <c r="B47" s="17" t="s">
        <v>34</v>
      </c>
      <c r="C47" s="5"/>
      <c r="D47" s="5"/>
      <c r="E47" s="5"/>
      <c r="F47" s="24"/>
      <c r="G47" s="24"/>
      <c r="H47" s="24"/>
      <c r="I47" s="24"/>
      <c r="J47" s="24"/>
      <c r="K47" s="24"/>
      <c r="L47" s="24"/>
      <c r="M47" s="24"/>
      <c r="N47" s="24"/>
      <c r="O47" s="5"/>
      <c r="P47" s="5"/>
    </row>
    <row r="48" spans="2:16" ht="15">
      <c r="B48" s="17" t="s">
        <v>35</v>
      </c>
      <c r="C48" s="5"/>
      <c r="D48" s="5"/>
      <c r="E48" s="5"/>
      <c r="F48" s="24"/>
      <c r="G48" s="24"/>
      <c r="H48" s="24"/>
      <c r="I48" s="24"/>
      <c r="J48" s="24"/>
      <c r="K48" s="24"/>
      <c r="L48" s="24"/>
      <c r="M48" s="24"/>
      <c r="N48" s="24"/>
      <c r="O48" s="5"/>
      <c r="P48" s="5"/>
    </row>
    <row r="49" spans="2:16" ht="15">
      <c r="B49" s="18" t="s">
        <v>36</v>
      </c>
      <c r="C49" s="5"/>
      <c r="D49" s="5"/>
      <c r="E49" s="5"/>
      <c r="F49" s="24"/>
      <c r="G49" s="24"/>
      <c r="H49" s="24"/>
      <c r="I49" s="24"/>
      <c r="J49" s="24"/>
      <c r="K49" s="24"/>
      <c r="L49" s="24"/>
      <c r="M49" s="24"/>
      <c r="N49" s="24"/>
      <c r="O49" s="5"/>
      <c r="P49" s="5"/>
    </row>
    <row r="50" spans="1:16" ht="15">
      <c r="A50" s="6"/>
      <c r="B50" s="5"/>
      <c r="C50" s="5"/>
      <c r="D50" s="5"/>
      <c r="E50" s="5"/>
      <c r="F50" s="24"/>
      <c r="G50" s="24"/>
      <c r="H50" s="24"/>
      <c r="I50" s="24"/>
      <c r="J50" s="24"/>
      <c r="K50" s="24"/>
      <c r="L50" s="24"/>
      <c r="M50" s="24"/>
      <c r="N50" s="24"/>
      <c r="O50" s="5"/>
      <c r="P50" s="5"/>
    </row>
    <row r="51" spans="1:16" ht="15">
      <c r="A51" s="6"/>
      <c r="B51" s="5"/>
      <c r="C51" s="5"/>
      <c r="D51" s="5"/>
      <c r="E51" s="5"/>
      <c r="F51" s="24"/>
      <c r="G51" s="24"/>
      <c r="H51" s="24"/>
      <c r="I51" s="24"/>
      <c r="J51" s="24"/>
      <c r="K51" s="24"/>
      <c r="L51" s="24"/>
      <c r="M51" s="24"/>
      <c r="N51" s="24"/>
      <c r="O51" s="5"/>
      <c r="P51" s="5"/>
    </row>
    <row r="52" spans="1:16" ht="15">
      <c r="A52" s="6"/>
      <c r="B52" s="5"/>
      <c r="C52" s="5"/>
      <c r="D52" s="5"/>
      <c r="E52" s="5"/>
      <c r="F52" s="24"/>
      <c r="G52" s="24"/>
      <c r="H52" s="24"/>
      <c r="I52" s="24"/>
      <c r="J52" s="24"/>
      <c r="K52" s="24"/>
      <c r="L52" s="24"/>
      <c r="M52" s="24"/>
      <c r="N52" s="24"/>
      <c r="O52" s="5"/>
      <c r="P52" s="5"/>
    </row>
    <row r="53" spans="1:16" ht="15">
      <c r="A53" s="6"/>
      <c r="B53" s="5"/>
      <c r="C53" s="5"/>
      <c r="D53" s="5"/>
      <c r="E53" s="5"/>
      <c r="F53" s="24"/>
      <c r="G53" s="24"/>
      <c r="H53" s="24"/>
      <c r="I53" s="24"/>
      <c r="J53" s="24"/>
      <c r="K53" s="24"/>
      <c r="L53" s="24"/>
      <c r="M53" s="24"/>
      <c r="N53" s="24"/>
      <c r="O53" s="5"/>
      <c r="P53" s="5"/>
    </row>
    <row r="54" spans="1:16" ht="15">
      <c r="A54" s="6"/>
      <c r="B54" s="5"/>
      <c r="C54" s="5"/>
      <c r="D54" s="5"/>
      <c r="E54" s="5"/>
      <c r="F54" s="24"/>
      <c r="G54" s="24"/>
      <c r="H54" s="24"/>
      <c r="I54" s="24"/>
      <c r="J54" s="24"/>
      <c r="K54" s="24"/>
      <c r="L54" s="24"/>
      <c r="M54" s="24"/>
      <c r="N54" s="24"/>
      <c r="O54" s="5"/>
      <c r="P54" s="5"/>
    </row>
    <row r="55" spans="1:16" ht="15">
      <c r="A55" s="6"/>
      <c r="B55" s="5"/>
      <c r="C55" s="5"/>
      <c r="D55" s="5"/>
      <c r="E55" s="5"/>
      <c r="F55" s="24"/>
      <c r="G55" s="24"/>
      <c r="H55" s="24"/>
      <c r="I55" s="24"/>
      <c r="J55" s="24"/>
      <c r="K55" s="24"/>
      <c r="L55" s="24"/>
      <c r="M55" s="24"/>
      <c r="N55" s="24"/>
      <c r="O55" s="5"/>
      <c r="P55" s="5"/>
    </row>
    <row r="56" spans="1:16" ht="15">
      <c r="A56" s="6"/>
      <c r="B56" s="5"/>
      <c r="C56" s="5"/>
      <c r="D56" s="5"/>
      <c r="E56" s="5"/>
      <c r="F56" s="24"/>
      <c r="G56" s="24"/>
      <c r="H56" s="24"/>
      <c r="I56" s="24"/>
      <c r="J56" s="24"/>
      <c r="K56" s="24"/>
      <c r="L56" s="24"/>
      <c r="M56" s="24"/>
      <c r="N56" s="24"/>
      <c r="O56" s="5"/>
      <c r="P56" s="5"/>
    </row>
    <row r="57" spans="1:16" ht="15">
      <c r="A57" s="6"/>
      <c r="B57" s="5"/>
      <c r="C57" s="5"/>
      <c r="D57" s="5"/>
      <c r="E57" s="5"/>
      <c r="F57" s="24"/>
      <c r="G57" s="24"/>
      <c r="H57" s="24"/>
      <c r="I57" s="24"/>
      <c r="J57" s="24"/>
      <c r="K57" s="24"/>
      <c r="L57" s="24"/>
      <c r="M57" s="24"/>
      <c r="N57" s="24"/>
      <c r="O57" s="5"/>
      <c r="P57" s="5"/>
    </row>
    <row r="58" spans="1:16" ht="15">
      <c r="A58" s="6"/>
      <c r="B58" s="5"/>
      <c r="C58" s="5"/>
      <c r="D58" s="5"/>
      <c r="E58" s="5"/>
      <c r="F58" s="24"/>
      <c r="G58" s="24"/>
      <c r="H58" s="24"/>
      <c r="I58" s="24"/>
      <c r="J58" s="24"/>
      <c r="K58" s="24"/>
      <c r="L58" s="24"/>
      <c r="M58" s="24"/>
      <c r="N58" s="24"/>
      <c r="O58" s="5"/>
      <c r="P58" s="5"/>
    </row>
    <row r="59" spans="6:14" ht="15">
      <c r="F59" s="27"/>
      <c r="G59" s="27"/>
      <c r="H59" s="27"/>
      <c r="I59" s="27"/>
      <c r="J59" s="27"/>
      <c r="K59" s="27"/>
      <c r="L59" s="27"/>
      <c r="M59" s="27"/>
      <c r="N59" s="27"/>
    </row>
    <row r="60" spans="6:14" ht="15">
      <c r="F60" s="27"/>
      <c r="G60" s="27"/>
      <c r="H60" s="27"/>
      <c r="I60" s="27"/>
      <c r="J60" s="27"/>
      <c r="K60" s="27"/>
      <c r="L60" s="27"/>
      <c r="M60" s="27"/>
      <c r="N60" s="27"/>
    </row>
    <row r="61" spans="6:14" ht="15">
      <c r="F61" s="27"/>
      <c r="G61" s="27"/>
      <c r="H61" s="27"/>
      <c r="I61" s="27"/>
      <c r="J61" s="27"/>
      <c r="K61" s="27"/>
      <c r="L61" s="27"/>
      <c r="M61" s="27"/>
      <c r="N61" s="27"/>
    </row>
    <row r="62" spans="6:14" ht="15">
      <c r="F62" s="27"/>
      <c r="G62" s="27"/>
      <c r="H62" s="27"/>
      <c r="I62" s="27"/>
      <c r="J62" s="27"/>
      <c r="K62" s="27"/>
      <c r="L62" s="27"/>
      <c r="M62" s="27"/>
      <c r="N62" s="27"/>
    </row>
    <row r="63" spans="6:14" ht="15">
      <c r="F63" s="27"/>
      <c r="G63" s="27"/>
      <c r="H63" s="27"/>
      <c r="I63" s="27"/>
      <c r="J63" s="27"/>
      <c r="K63" s="27"/>
      <c r="L63" s="27"/>
      <c r="M63" s="27"/>
      <c r="N63" s="27"/>
    </row>
    <row r="64" spans="6:14" ht="15">
      <c r="F64" s="27"/>
      <c r="G64" s="27"/>
      <c r="H64" s="27"/>
      <c r="I64" s="27"/>
      <c r="J64" s="27"/>
      <c r="K64" s="27"/>
      <c r="L64" s="27"/>
      <c r="M64" s="27"/>
      <c r="N64" s="27"/>
    </row>
    <row r="65" spans="6:14" ht="15">
      <c r="F65" s="27"/>
      <c r="G65" s="27"/>
      <c r="H65" s="27"/>
      <c r="I65" s="27"/>
      <c r="J65" s="27"/>
      <c r="K65" s="27"/>
      <c r="L65" s="27"/>
      <c r="M65" s="27"/>
      <c r="N65" s="27"/>
    </row>
    <row r="66" spans="6:14" ht="15">
      <c r="F66" s="27"/>
      <c r="G66" s="27"/>
      <c r="H66" s="27"/>
      <c r="I66" s="27"/>
      <c r="J66" s="27"/>
      <c r="K66" s="27"/>
      <c r="L66" s="27"/>
      <c r="M66" s="27"/>
      <c r="N66" s="27"/>
    </row>
    <row r="67" spans="6:14" ht="15">
      <c r="F67" s="27"/>
      <c r="G67" s="27"/>
      <c r="H67" s="27"/>
      <c r="I67" s="27"/>
      <c r="J67" s="27"/>
      <c r="K67" s="27"/>
      <c r="L67" s="27"/>
      <c r="M67" s="27"/>
      <c r="N67" s="27"/>
    </row>
    <row r="68" spans="6:14" ht="15">
      <c r="F68" s="27"/>
      <c r="G68" s="27"/>
      <c r="H68" s="27"/>
      <c r="I68" s="27"/>
      <c r="J68" s="27"/>
      <c r="K68" s="27"/>
      <c r="L68" s="27"/>
      <c r="M68" s="27"/>
      <c r="N68" s="27"/>
    </row>
    <row r="69" spans="6:14" ht="15">
      <c r="F69" s="27"/>
      <c r="G69" s="27"/>
      <c r="H69" s="27"/>
      <c r="I69" s="27"/>
      <c r="J69" s="27"/>
      <c r="K69" s="27"/>
      <c r="L69" s="27"/>
      <c r="M69" s="27"/>
      <c r="N69" s="27"/>
    </row>
    <row r="70" spans="6:14" ht="15">
      <c r="F70" s="27"/>
      <c r="G70" s="27"/>
      <c r="H70" s="27"/>
      <c r="I70" s="27"/>
      <c r="J70" s="27"/>
      <c r="K70" s="27"/>
      <c r="L70" s="27"/>
      <c r="M70" s="27"/>
      <c r="N70" s="27"/>
    </row>
    <row r="71" spans="6:14" ht="15">
      <c r="F71" s="27"/>
      <c r="G71" s="27"/>
      <c r="H71" s="27"/>
      <c r="I71" s="27"/>
      <c r="J71" s="27"/>
      <c r="K71" s="27"/>
      <c r="L71" s="27"/>
      <c r="M71" s="27"/>
      <c r="N71" s="27"/>
    </row>
    <row r="72" spans="6:14" ht="15">
      <c r="F72" s="27"/>
      <c r="G72" s="27"/>
      <c r="H72" s="27"/>
      <c r="I72" s="27"/>
      <c r="J72" s="27"/>
      <c r="K72" s="27"/>
      <c r="L72" s="27"/>
      <c r="M72" s="27"/>
      <c r="N72" s="27"/>
    </row>
    <row r="73" spans="6:14" ht="15">
      <c r="F73" s="27"/>
      <c r="G73" s="27"/>
      <c r="H73" s="27"/>
      <c r="I73" s="27"/>
      <c r="J73" s="27"/>
      <c r="K73" s="27"/>
      <c r="L73" s="27"/>
      <c r="M73" s="27"/>
      <c r="N73" s="27"/>
    </row>
    <row r="74" spans="6:14" ht="15">
      <c r="F74" s="27"/>
      <c r="G74" s="27"/>
      <c r="H74" s="27"/>
      <c r="I74" s="27"/>
      <c r="J74" s="27"/>
      <c r="K74" s="27"/>
      <c r="L74" s="27"/>
      <c r="M74" s="27"/>
      <c r="N74" s="27"/>
    </row>
    <row r="75" spans="6:14" ht="15">
      <c r="F75" s="27"/>
      <c r="G75" s="27"/>
      <c r="H75" s="27"/>
      <c r="I75" s="27"/>
      <c r="J75" s="27"/>
      <c r="K75" s="27"/>
      <c r="L75" s="27"/>
      <c r="M75" s="27"/>
      <c r="N75" s="27"/>
    </row>
    <row r="76" spans="6:14" ht="15">
      <c r="F76" s="27"/>
      <c r="G76" s="27"/>
      <c r="H76" s="27"/>
      <c r="I76" s="27"/>
      <c r="J76" s="27"/>
      <c r="K76" s="27"/>
      <c r="L76" s="27"/>
      <c r="M76" s="27"/>
      <c r="N76" s="27"/>
    </row>
    <row r="77" spans="6:14" ht="15">
      <c r="F77" s="27"/>
      <c r="G77" s="27"/>
      <c r="H77" s="27"/>
      <c r="I77" s="27"/>
      <c r="J77" s="27"/>
      <c r="K77" s="27"/>
      <c r="L77" s="27"/>
      <c r="M77" s="27"/>
      <c r="N77" s="27"/>
    </row>
    <row r="78" spans="6:14" ht="15">
      <c r="F78" s="27"/>
      <c r="G78" s="27"/>
      <c r="H78" s="27"/>
      <c r="I78" s="27"/>
      <c r="J78" s="27"/>
      <c r="K78" s="27"/>
      <c r="L78" s="27"/>
      <c r="M78" s="27"/>
      <c r="N78" s="27"/>
    </row>
    <row r="79" spans="6:14" ht="15">
      <c r="F79" s="27"/>
      <c r="G79" s="27"/>
      <c r="H79" s="27"/>
      <c r="I79" s="27"/>
      <c r="J79" s="27"/>
      <c r="K79" s="27"/>
      <c r="L79" s="27"/>
      <c r="M79" s="27"/>
      <c r="N79" s="27"/>
    </row>
    <row r="80" spans="6:14" ht="15">
      <c r="F80" s="27"/>
      <c r="G80" s="27"/>
      <c r="H80" s="27"/>
      <c r="I80" s="27"/>
      <c r="J80" s="27"/>
      <c r="K80" s="27"/>
      <c r="L80" s="27"/>
      <c r="M80" s="27"/>
      <c r="N80" s="27"/>
    </row>
    <row r="81" spans="6:14" ht="15">
      <c r="F81" s="27"/>
      <c r="G81" s="27"/>
      <c r="H81" s="27"/>
      <c r="I81" s="27"/>
      <c r="J81" s="27"/>
      <c r="K81" s="27"/>
      <c r="L81" s="27"/>
      <c r="M81" s="27"/>
      <c r="N81" s="27"/>
    </row>
    <row r="82" spans="6:14" ht="15">
      <c r="F82" s="27"/>
      <c r="G82" s="27"/>
      <c r="H82" s="27"/>
      <c r="I82" s="27"/>
      <c r="J82" s="27"/>
      <c r="K82" s="27"/>
      <c r="L82" s="27"/>
      <c r="M82" s="27"/>
      <c r="N82" s="27"/>
    </row>
    <row r="83" spans="6:14" ht="15">
      <c r="F83" s="27"/>
      <c r="G83" s="27"/>
      <c r="H83" s="27"/>
      <c r="I83" s="27"/>
      <c r="J83" s="27"/>
      <c r="K83" s="27"/>
      <c r="L83" s="27"/>
      <c r="M83" s="27"/>
      <c r="N83" s="27"/>
    </row>
    <row r="84" spans="6:14" ht="15">
      <c r="F84" s="27"/>
      <c r="G84" s="27"/>
      <c r="H84" s="27"/>
      <c r="I84" s="27"/>
      <c r="J84" s="27"/>
      <c r="K84" s="27"/>
      <c r="L84" s="27"/>
      <c r="M84" s="27"/>
      <c r="N84" s="27"/>
    </row>
    <row r="85" spans="6:14" ht="15">
      <c r="F85" s="27"/>
      <c r="G85" s="27"/>
      <c r="H85" s="27"/>
      <c r="I85" s="27"/>
      <c r="J85" s="27"/>
      <c r="K85" s="27"/>
      <c r="L85" s="27"/>
      <c r="M85" s="27"/>
      <c r="N85" s="27"/>
    </row>
    <row r="86" spans="6:14" ht="15">
      <c r="F86" s="27"/>
      <c r="G86" s="27"/>
      <c r="H86" s="27"/>
      <c r="I86" s="27"/>
      <c r="J86" s="27"/>
      <c r="K86" s="27"/>
      <c r="L86" s="27"/>
      <c r="M86" s="27"/>
      <c r="N86" s="27"/>
    </row>
    <row r="87" spans="6:14" ht="15">
      <c r="F87" s="27"/>
      <c r="G87" s="27"/>
      <c r="H87" s="27"/>
      <c r="I87" s="27"/>
      <c r="J87" s="27"/>
      <c r="K87" s="27"/>
      <c r="L87" s="27"/>
      <c r="M87" s="27"/>
      <c r="N87" s="27"/>
    </row>
    <row r="88" spans="6:14" ht="15">
      <c r="F88" s="27"/>
      <c r="G88" s="27"/>
      <c r="H88" s="27"/>
      <c r="I88" s="27"/>
      <c r="J88" s="27"/>
      <c r="K88" s="27"/>
      <c r="L88" s="27"/>
      <c r="M88" s="27"/>
      <c r="N88" s="27"/>
    </row>
    <row r="89" spans="6:14" ht="15">
      <c r="F89" s="27"/>
      <c r="G89" s="27"/>
      <c r="H89" s="27"/>
      <c r="I89" s="27"/>
      <c r="J89" s="27"/>
      <c r="K89" s="27"/>
      <c r="L89" s="27"/>
      <c r="M89" s="27"/>
      <c r="N89" s="27"/>
    </row>
    <row r="90" spans="6:14" ht="15">
      <c r="F90" s="27"/>
      <c r="G90" s="27"/>
      <c r="H90" s="27"/>
      <c r="I90" s="27"/>
      <c r="J90" s="27"/>
      <c r="K90" s="27"/>
      <c r="L90" s="27"/>
      <c r="M90" s="27"/>
      <c r="N90" s="27"/>
    </row>
    <row r="91" spans="6:14" ht="15">
      <c r="F91" s="27"/>
      <c r="G91" s="27"/>
      <c r="H91" s="27"/>
      <c r="I91" s="27"/>
      <c r="J91" s="27"/>
      <c r="K91" s="27"/>
      <c r="L91" s="27"/>
      <c r="M91" s="27"/>
      <c r="N91" s="27"/>
    </row>
    <row r="92" spans="6:14" ht="15">
      <c r="F92" s="27"/>
      <c r="G92" s="27"/>
      <c r="H92" s="27"/>
      <c r="I92" s="27"/>
      <c r="J92" s="27"/>
      <c r="K92" s="27"/>
      <c r="L92" s="27"/>
      <c r="M92" s="27"/>
      <c r="N92" s="27"/>
    </row>
    <row r="93" spans="6:14" ht="1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5">
      <c r="F95" s="27"/>
      <c r="G95" s="27"/>
      <c r="H95" s="27"/>
      <c r="I95" s="27"/>
      <c r="J95" s="27"/>
      <c r="K95" s="27"/>
      <c r="L95" s="27"/>
      <c r="M95" s="27"/>
      <c r="N95" s="27"/>
    </row>
    <row r="96" spans="6:14" ht="15">
      <c r="F96" s="27"/>
      <c r="G96" s="27"/>
      <c r="H96" s="27"/>
      <c r="I96" s="27"/>
      <c r="J96" s="27"/>
      <c r="K96" s="27"/>
      <c r="L96" s="27"/>
      <c r="M96" s="27"/>
      <c r="N96" s="27"/>
    </row>
    <row r="97" spans="6:14" ht="15">
      <c r="F97" s="27"/>
      <c r="G97" s="27"/>
      <c r="H97" s="27"/>
      <c r="I97" s="27"/>
      <c r="J97" s="27"/>
      <c r="K97" s="27"/>
      <c r="L97" s="27"/>
      <c r="M97" s="27"/>
      <c r="N97" s="27"/>
    </row>
    <row r="98" spans="6:14" ht="15">
      <c r="F98" s="27"/>
      <c r="G98" s="27"/>
      <c r="H98" s="27"/>
      <c r="I98" s="27"/>
      <c r="J98" s="27"/>
      <c r="K98" s="27"/>
      <c r="L98" s="27"/>
      <c r="M98" s="27"/>
      <c r="N98" s="27"/>
    </row>
    <row r="99" spans="6:14" ht="15">
      <c r="F99" s="27"/>
      <c r="G99" s="27"/>
      <c r="H99" s="27"/>
      <c r="I99" s="27"/>
      <c r="J99" s="27"/>
      <c r="K99" s="27"/>
      <c r="L99" s="27"/>
      <c r="M99" s="27"/>
      <c r="N99" s="27"/>
    </row>
    <row r="100" spans="6:14" ht="15"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6:14" ht="15"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6:14" ht="15"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6:14" ht="15"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6:14" ht="15"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6:14" ht="15"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6:14" ht="15"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6:14" ht="15"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6:14" ht="15"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6:14" ht="15"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6:14" ht="15"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6:14" ht="15"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6:14" ht="15"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6:14" ht="15"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6:14" ht="15"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6:14" ht="15"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6:14" ht="15"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6:14" ht="15"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6:14" ht="15"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6:14" ht="15"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6:14" ht="15"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6:14" ht="15"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6:14" ht="15"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6:14" ht="15"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6:14" ht="15"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6:14" ht="15"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6:14" ht="15"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6:14" ht="15"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6:14" ht="15"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6:14" ht="15"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6:14" ht="15"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6:14" ht="15"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6:14" ht="15"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6:14" ht="15"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6:14" ht="15"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6:14" ht="15"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6:14" ht="15"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6:14" ht="15"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6:14" ht="15"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6:14" ht="15"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6:14" ht="15"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6:14" ht="15"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6:14" ht="15"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6:14" ht="15"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6:14" ht="15"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6:14" ht="15"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6:14" ht="15"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6:14" ht="15"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6:14" ht="15"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6:14" ht="15"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6:14" ht="15"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6:14" ht="15"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6:14" ht="15"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6:14" ht="15"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6:14" ht="15"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6:14" ht="15"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6:14" ht="15"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6:14" ht="15"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6:14" ht="15"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6:14" ht="15"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6:14" ht="15"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6:14" ht="15"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6:14" ht="15"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6:14" ht="15"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6:14" ht="15"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6:14" ht="15"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6:14" ht="15"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6:14" ht="15"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6:14" ht="15"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6:14" ht="15"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6:14" ht="15"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6:14" ht="15"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6:14" ht="15"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6:14" ht="15"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6:14" ht="15"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6:14" ht="15"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6:14" ht="15"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6:14" ht="15"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6:14" ht="15"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6:14" ht="15"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6:14" ht="15"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6:14" ht="15"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6:14" ht="15"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6:14" ht="15"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6:14" ht="15"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6:14" ht="15"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6:14" ht="15"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6:14" ht="15"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6:14" ht="15"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6:14" ht="15"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6:14" ht="15"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6:14" ht="15"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6:14" ht="15"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6:14" ht="15"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6:14" ht="15"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6:14" ht="15"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6:14" ht="15"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6:14" ht="15"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6:14" ht="15"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6:14" ht="15"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6:14" ht="15"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6:14" ht="15"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6:14" ht="15"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6:14" ht="15"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6:14" ht="15"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6:14" ht="15"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6:14" ht="15"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6:14" ht="15"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6:14" ht="15"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6:14" ht="15"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6:14" ht="15"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6:14" ht="15"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6:14" ht="15"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6:14" ht="15"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6:14" ht="15"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6:14" ht="15"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6:14" ht="15"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6:14" ht="15"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6:14" ht="15"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6:14" ht="15"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6:14" ht="15"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6:14" ht="15"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6:14" ht="15"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6:14" ht="15"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6:14" ht="15"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6:14" ht="15"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6:14" ht="15"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6:14" ht="15"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6:14" ht="15"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6:14" ht="15"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6:14" ht="15"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6:14" ht="15"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6:14" ht="15"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6:14" ht="15"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6:14" ht="15"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6:14" ht="15"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6:14" ht="15"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6:14" ht="15"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6:14" ht="15"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6:14" ht="15"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6:14" ht="15"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6:14" ht="15"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6:14" ht="15"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6:14" ht="15"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6:14" ht="15"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6:14" ht="15"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6:14" ht="15"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6:14" ht="15"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6:14" ht="15"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6:14" ht="15"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6:14" ht="15"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6:14" ht="15"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6:14" ht="15"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6:14" ht="15"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6:14" ht="15"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6:14" ht="15"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6:14" ht="15"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6:14" ht="15"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6:14" ht="15"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6:14" ht="15"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6:14" ht="15"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6:14" ht="15"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6:14" ht="15"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6:14" ht="15">
      <c r="F263" s="27"/>
      <c r="G263" s="27"/>
      <c r="H263" s="27"/>
      <c r="I263" s="27"/>
      <c r="J263" s="27"/>
      <c r="K263" s="27"/>
      <c r="L263" s="27"/>
      <c r="M263" s="27"/>
      <c r="N263" s="27"/>
    </row>
  </sheetData>
  <mergeCells count="3">
    <mergeCell ref="F8:I8"/>
    <mergeCell ref="K8:N8"/>
    <mergeCell ref="A5:B5"/>
  </mergeCells>
  <printOptions horizontalCentered="1"/>
  <pageMargins left="0" right="0.43" top="0.5905511811023623" bottom="0.2755905511811024" header="0.1968503937007874" footer="0.1968503937007874"/>
  <pageSetup horizontalDpi="180" verticalDpi="18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75" workbookViewId="0" topLeftCell="A34">
      <selection activeCell="J46" sqref="J46"/>
    </sheetView>
  </sheetViews>
  <sheetFormatPr defaultColWidth="9.140625" defaultRowHeight="12.75"/>
  <cols>
    <col min="1" max="1" width="5.140625" style="26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8" customWidth="1"/>
    <col min="9" max="9" width="9.00390625" style="2" customWidth="1"/>
    <col min="10" max="10" width="13.7109375" style="26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37</v>
      </c>
    </row>
    <row r="5" spans="1:3" ht="15">
      <c r="A5" s="67" t="str">
        <f>' PL'!A5</f>
        <v>31 March 2004</v>
      </c>
      <c r="B5" s="67"/>
      <c r="C5" s="67"/>
    </row>
    <row r="6" spans="8:10" ht="15">
      <c r="H6" s="30"/>
      <c r="I6" s="31"/>
      <c r="J6" s="32"/>
    </row>
    <row r="7" spans="1:10" ht="15">
      <c r="A7" s="34"/>
      <c r="H7" s="33" t="str">
        <f>+A5</f>
        <v>31 March 2004</v>
      </c>
      <c r="I7" s="31"/>
      <c r="J7" s="33" t="s">
        <v>110</v>
      </c>
    </row>
    <row r="8" spans="8:10" ht="15">
      <c r="H8" s="30" t="s">
        <v>38</v>
      </c>
      <c r="I8" s="31"/>
      <c r="J8" s="30" t="s">
        <v>38</v>
      </c>
    </row>
    <row r="9" spans="8:10" ht="15">
      <c r="H9" s="30" t="s">
        <v>39</v>
      </c>
      <c r="I9" s="31"/>
      <c r="J9" s="30" t="s">
        <v>40</v>
      </c>
    </row>
    <row r="10" spans="1:10" ht="15">
      <c r="A10" s="34" t="s">
        <v>41</v>
      </c>
      <c r="J10" s="28"/>
    </row>
    <row r="11" spans="1:10" ht="15">
      <c r="A11" s="2" t="s">
        <v>42</v>
      </c>
      <c r="H11" s="35">
        <v>31049</v>
      </c>
      <c r="J11" s="35">
        <v>33308</v>
      </c>
    </row>
    <row r="12" spans="1:10" ht="15">
      <c r="A12" s="2" t="s">
        <v>43</v>
      </c>
      <c r="H12" s="35">
        <v>15815</v>
      </c>
      <c r="J12" s="35">
        <v>16070</v>
      </c>
    </row>
    <row r="13" spans="1:10" ht="15">
      <c r="A13" s="36" t="s">
        <v>44</v>
      </c>
      <c r="B13" s="36"/>
      <c r="H13" s="35">
        <v>111146</v>
      </c>
      <c r="J13" s="35">
        <v>109558</v>
      </c>
    </row>
    <row r="14" spans="1:10" ht="15">
      <c r="A14" s="37" t="s">
        <v>45</v>
      </c>
      <c r="B14" s="36"/>
      <c r="H14" s="35">
        <v>290</v>
      </c>
      <c r="J14" s="35">
        <v>290</v>
      </c>
    </row>
    <row r="15" spans="8:10" ht="15">
      <c r="H15" s="38">
        <f>SUM(H11:H14)</f>
        <v>158300</v>
      </c>
      <c r="J15" s="38">
        <f>SUM(J11:J14)</f>
        <v>159226</v>
      </c>
    </row>
    <row r="16" ht="15">
      <c r="J16" s="28"/>
    </row>
    <row r="17" spans="1:10" ht="15">
      <c r="A17" s="34" t="s">
        <v>46</v>
      </c>
      <c r="B17" s="36"/>
      <c r="J17" s="28"/>
    </row>
    <row r="18" spans="1:10" ht="15">
      <c r="A18" s="36" t="s">
        <v>47</v>
      </c>
      <c r="C18" s="36"/>
      <c r="H18" s="39">
        <v>90493</v>
      </c>
      <c r="J18" s="39">
        <v>91832</v>
      </c>
    </row>
    <row r="19" spans="1:10" ht="15">
      <c r="A19" s="2" t="s">
        <v>48</v>
      </c>
      <c r="H19" s="39">
        <v>269</v>
      </c>
      <c r="J19" s="39">
        <v>142</v>
      </c>
    </row>
    <row r="20" spans="1:10" ht="15">
      <c r="A20" s="2" t="s">
        <v>49</v>
      </c>
      <c r="H20" s="39">
        <v>81740</v>
      </c>
      <c r="J20" s="39">
        <f>94072+10661</f>
        <v>104733</v>
      </c>
    </row>
    <row r="21" spans="1:10" ht="15">
      <c r="A21" s="36" t="s">
        <v>50</v>
      </c>
      <c r="C21" s="36"/>
      <c r="H21" s="39">
        <v>39297</v>
      </c>
      <c r="J21" s="39">
        <v>40395</v>
      </c>
    </row>
    <row r="22" spans="1:10" ht="15">
      <c r="A22" s="36" t="s">
        <v>51</v>
      </c>
      <c r="C22" s="36"/>
      <c r="H22" s="40">
        <v>4685</v>
      </c>
      <c r="J22" s="39">
        <v>4331</v>
      </c>
    </row>
    <row r="23" spans="8:10" ht="15">
      <c r="H23" s="38">
        <f>SUM(H18:H22)</f>
        <v>216484</v>
      </c>
      <c r="J23" s="38">
        <f>SUM(J18:J22)</f>
        <v>241433</v>
      </c>
    </row>
    <row r="24" spans="1:10" ht="15">
      <c r="A24" s="34" t="s">
        <v>52</v>
      </c>
      <c r="B24" s="36"/>
      <c r="J24" s="28"/>
    </row>
    <row r="25" spans="1:10" ht="15">
      <c r="A25" s="2" t="s">
        <v>53</v>
      </c>
      <c r="H25" s="39">
        <v>68241</v>
      </c>
      <c r="J25" s="39">
        <f>62937+16319</f>
        <v>79256</v>
      </c>
    </row>
    <row r="26" spans="1:10" ht="15">
      <c r="A26" s="2" t="s">
        <v>54</v>
      </c>
      <c r="H26" s="39">
        <v>94507</v>
      </c>
      <c r="J26" s="39">
        <v>130147</v>
      </c>
    </row>
    <row r="27" spans="1:10" ht="15">
      <c r="A27" s="2" t="s">
        <v>55</v>
      </c>
      <c r="H27" s="39">
        <v>4398</v>
      </c>
      <c r="J27" s="39">
        <v>7577</v>
      </c>
    </row>
    <row r="28" spans="8:10" ht="15">
      <c r="H28" s="38">
        <f>SUM(H25:H27)</f>
        <v>167146</v>
      </c>
      <c r="J28" s="38">
        <f>SUM(J25:J27)</f>
        <v>216980</v>
      </c>
    </row>
    <row r="29" ht="15">
      <c r="J29" s="28"/>
    </row>
    <row r="30" spans="1:10" ht="15">
      <c r="A30" s="1" t="s">
        <v>115</v>
      </c>
      <c r="H30" s="39">
        <f>+H23-H28</f>
        <v>49338</v>
      </c>
      <c r="J30" s="39">
        <f>+J23-J28</f>
        <v>24453</v>
      </c>
    </row>
    <row r="31" spans="8:10" ht="15.75" thickBot="1">
      <c r="H31" s="41">
        <f>H15+H30</f>
        <v>207638</v>
      </c>
      <c r="J31" s="41">
        <f>J15+J30</f>
        <v>183679</v>
      </c>
    </row>
    <row r="32" spans="8:10" ht="15.75" thickTop="1">
      <c r="H32" s="42"/>
      <c r="J32" s="42"/>
    </row>
    <row r="33" spans="1:10" ht="15">
      <c r="A33" s="34" t="s">
        <v>56</v>
      </c>
      <c r="J33" s="28"/>
    </row>
    <row r="34" spans="1:10" ht="15">
      <c r="A34" s="2" t="s">
        <v>57</v>
      </c>
      <c r="H34" s="35">
        <v>102000</v>
      </c>
      <c r="J34" s="35">
        <v>60000</v>
      </c>
    </row>
    <row r="35" spans="1:10" ht="15">
      <c r="A35" s="2" t="s">
        <v>58</v>
      </c>
      <c r="H35" s="35">
        <v>81119</v>
      </c>
      <c r="J35" s="35">
        <v>95860</v>
      </c>
    </row>
    <row r="36" spans="1:10" ht="15">
      <c r="A36" s="2"/>
      <c r="H36" s="43">
        <f>SUM(H34:H35)</f>
        <v>183119</v>
      </c>
      <c r="J36" s="43">
        <f>SUM(J34:J35)</f>
        <v>155860</v>
      </c>
    </row>
    <row r="37" spans="1:10" ht="15">
      <c r="A37" s="2" t="s">
        <v>59</v>
      </c>
      <c r="H37" s="35">
        <v>6821</v>
      </c>
      <c r="J37" s="35">
        <v>5884</v>
      </c>
    </row>
    <row r="38" spans="8:10" ht="15">
      <c r="H38" s="38">
        <f>SUM(H36:H37)</f>
        <v>189940</v>
      </c>
      <c r="J38" s="38">
        <f>SUM(J36:J37)</f>
        <v>161744</v>
      </c>
    </row>
    <row r="39" spans="8:10" ht="15">
      <c r="H39" s="44"/>
      <c r="J39" s="44"/>
    </row>
    <row r="40" spans="1:10" ht="15">
      <c r="A40" s="2" t="s">
        <v>60</v>
      </c>
      <c r="H40" s="35">
        <v>17406</v>
      </c>
      <c r="J40" s="35">
        <v>21679</v>
      </c>
    </row>
    <row r="41" spans="1:10" ht="15">
      <c r="A41" s="37" t="s">
        <v>61</v>
      </c>
      <c r="H41" s="35">
        <v>236</v>
      </c>
      <c r="J41" s="35">
        <v>236</v>
      </c>
    </row>
    <row r="42" spans="1:10" ht="15">
      <c r="A42" s="2" t="s">
        <v>62</v>
      </c>
      <c r="H42" s="35">
        <v>56</v>
      </c>
      <c r="J42" s="35">
        <v>20</v>
      </c>
    </row>
    <row r="43" spans="3:10" ht="15">
      <c r="C43" s="36"/>
      <c r="H43" s="38">
        <f>SUM(H40:H42)</f>
        <v>17698</v>
      </c>
      <c r="J43" s="38">
        <f>SUM(J40:J42)</f>
        <v>21935</v>
      </c>
    </row>
    <row r="44" spans="8:10" ht="15.75" thickBot="1">
      <c r="H44" s="41">
        <f>H38+H43</f>
        <v>207638</v>
      </c>
      <c r="J44" s="41">
        <f>J38+J43</f>
        <v>183679</v>
      </c>
    </row>
    <row r="45" ht="15.75" thickTop="1">
      <c r="J45" s="28"/>
    </row>
    <row r="46" spans="1:10" ht="15">
      <c r="A46" s="36" t="s">
        <v>63</v>
      </c>
      <c r="B46" s="36"/>
      <c r="H46" s="45">
        <f>H36/H34</f>
        <v>1.7952843137254901</v>
      </c>
      <c r="I46" s="5"/>
      <c r="J46" s="45">
        <f>J36/J34</f>
        <v>2.5976666666666666</v>
      </c>
    </row>
    <row r="47" spans="1:10" ht="15">
      <c r="A47" s="36"/>
      <c r="B47" s="36"/>
      <c r="H47" s="45"/>
      <c r="I47" s="5"/>
      <c r="J47" s="45"/>
    </row>
    <row r="49" ht="15">
      <c r="A49" s="2" t="s">
        <v>64</v>
      </c>
    </row>
    <row r="50" ht="15">
      <c r="A50" s="36" t="s">
        <v>65</v>
      </c>
    </row>
    <row r="51" ht="15">
      <c r="A51" s="18" t="s">
        <v>66</v>
      </c>
    </row>
  </sheetData>
  <mergeCells count="1">
    <mergeCell ref="A5:C5"/>
  </mergeCells>
  <printOptions horizontalCentered="1"/>
  <pageMargins left="0.6299212598425197" right="0.2755905511811024" top="0.5905511811023623" bottom="0.1968503937007874" header="0.4330708661417323" footer="0.31496062992125984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4">
      <selection activeCell="D16" sqref="D16"/>
    </sheetView>
  </sheetViews>
  <sheetFormatPr defaultColWidth="9.140625" defaultRowHeight="12.75"/>
  <cols>
    <col min="1" max="3" width="8.8515625" style="2" customWidth="1"/>
    <col min="4" max="4" width="12.8515625" style="2" customWidth="1"/>
    <col min="5" max="5" width="12.28125" style="2" customWidth="1"/>
    <col min="6" max="6" width="2.140625" style="2" customWidth="1"/>
    <col min="7" max="7" width="12.28125" style="2" customWidth="1"/>
    <col min="8" max="8" width="2.140625" style="2" customWidth="1"/>
    <col min="9" max="9" width="12.00390625" style="2" customWidth="1"/>
    <col min="10" max="10" width="2.140625" style="2" customWidth="1"/>
    <col min="11" max="11" width="10.421875" style="2" customWidth="1"/>
    <col min="12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67</v>
      </c>
    </row>
    <row r="5" spans="1:2" ht="15">
      <c r="A5" s="68" t="str">
        <f>+' PL'!A5</f>
        <v>31 March 2004</v>
      </c>
      <c r="B5" s="68"/>
    </row>
    <row r="7" spans="1:7" ht="15">
      <c r="A7" s="1" t="s">
        <v>2</v>
      </c>
      <c r="G7" s="26" t="s">
        <v>68</v>
      </c>
    </row>
    <row r="8" spans="5:11" ht="15">
      <c r="E8" s="26" t="s">
        <v>69</v>
      </c>
      <c r="G8" s="26" t="s">
        <v>70</v>
      </c>
      <c r="H8" s="26"/>
      <c r="I8" s="26" t="s">
        <v>71</v>
      </c>
      <c r="J8" s="26"/>
      <c r="K8" s="26"/>
    </row>
    <row r="9" spans="5:11" ht="15">
      <c r="E9" s="46" t="s">
        <v>72</v>
      </c>
      <c r="G9" s="46" t="s">
        <v>58</v>
      </c>
      <c r="H9" s="26"/>
      <c r="I9" s="46" t="s">
        <v>116</v>
      </c>
      <c r="J9" s="26"/>
      <c r="K9" s="46" t="s">
        <v>73</v>
      </c>
    </row>
    <row r="10" spans="5:11" ht="15">
      <c r="E10" s="26" t="s">
        <v>74</v>
      </c>
      <c r="G10" s="26" t="s">
        <v>74</v>
      </c>
      <c r="I10" s="26" t="s">
        <v>74</v>
      </c>
      <c r="K10" s="26" t="s">
        <v>74</v>
      </c>
    </row>
    <row r="11" ht="15">
      <c r="E11" s="47"/>
    </row>
    <row r="12" ht="15">
      <c r="A12" s="48" t="s">
        <v>75</v>
      </c>
    </row>
    <row r="14" spans="1:11" ht="15">
      <c r="A14" s="2" t="s">
        <v>76</v>
      </c>
      <c r="E14" s="60">
        <v>60000</v>
      </c>
      <c r="F14" s="60"/>
      <c r="G14" s="60">
        <v>5382</v>
      </c>
      <c r="H14" s="60"/>
      <c r="I14" s="60">
        <v>90478</v>
      </c>
      <c r="J14" s="60"/>
      <c r="K14" s="60">
        <f>SUM(E14:I14)</f>
        <v>155860</v>
      </c>
    </row>
    <row r="15" spans="5:11" ht="15">
      <c r="E15" s="60"/>
      <c r="F15" s="60"/>
      <c r="G15" s="60"/>
      <c r="H15" s="60"/>
      <c r="I15" s="60"/>
      <c r="J15" s="60"/>
      <c r="K15" s="60"/>
    </row>
    <row r="16" spans="1:11" ht="15">
      <c r="A16" s="2" t="s">
        <v>118</v>
      </c>
      <c r="E16" s="60"/>
      <c r="F16" s="60"/>
      <c r="G16" s="60"/>
      <c r="H16" s="60"/>
      <c r="I16" s="60"/>
      <c r="J16" s="60"/>
      <c r="K16" s="60"/>
    </row>
    <row r="17" spans="1:11" ht="15">
      <c r="A17" s="49" t="s">
        <v>117</v>
      </c>
      <c r="E17" s="60">
        <v>30000</v>
      </c>
      <c r="F17" s="60"/>
      <c r="G17" s="60">
        <v>0</v>
      </c>
      <c r="H17" s="60"/>
      <c r="I17" s="60">
        <v>0</v>
      </c>
      <c r="J17" s="60"/>
      <c r="K17" s="60">
        <f>SUM(E17:I17)</f>
        <v>30000</v>
      </c>
    </row>
    <row r="18" spans="1:11" ht="15">
      <c r="A18" s="49" t="s">
        <v>77</v>
      </c>
      <c r="E18" s="60">
        <v>12000</v>
      </c>
      <c r="F18" s="60"/>
      <c r="G18" s="60">
        <v>0</v>
      </c>
      <c r="H18" s="60"/>
      <c r="I18" s="60">
        <v>-12000</v>
      </c>
      <c r="J18" s="60"/>
      <c r="K18" s="60">
        <f>SUM(E18:I18)</f>
        <v>0</v>
      </c>
    </row>
    <row r="19" spans="5:11" ht="15">
      <c r="E19" s="60"/>
      <c r="F19" s="60"/>
      <c r="G19" s="60"/>
      <c r="H19" s="60"/>
      <c r="I19" s="60"/>
      <c r="J19" s="60"/>
      <c r="K19" s="60"/>
    </row>
    <row r="20" spans="1:11" ht="15">
      <c r="A20" s="36" t="s">
        <v>32</v>
      </c>
      <c r="E20" s="60">
        <v>0</v>
      </c>
      <c r="F20" s="60"/>
      <c r="G20" s="60">
        <v>0</v>
      </c>
      <c r="H20" s="60"/>
      <c r="I20" s="60">
        <f>+' PL'!K40</f>
        <v>-2864</v>
      </c>
      <c r="J20" s="60"/>
      <c r="K20" s="60">
        <f>SUM(E20:I20)</f>
        <v>-2864</v>
      </c>
    </row>
    <row r="21" spans="1:11" ht="15">
      <c r="A21" s="36"/>
      <c r="E21" s="60"/>
      <c r="F21" s="60"/>
      <c r="G21" s="60"/>
      <c r="H21" s="60"/>
      <c r="I21" s="60"/>
      <c r="J21" s="60"/>
      <c r="K21" s="60"/>
    </row>
    <row r="22" spans="1:11" ht="15">
      <c r="A22" s="37" t="s">
        <v>78</v>
      </c>
      <c r="E22" s="60"/>
      <c r="F22" s="60"/>
      <c r="G22" s="60"/>
      <c r="H22" s="60"/>
      <c r="I22" s="60"/>
      <c r="J22" s="60"/>
      <c r="K22" s="60"/>
    </row>
    <row r="23" spans="1:11" ht="15">
      <c r="A23" s="50" t="s">
        <v>79</v>
      </c>
      <c r="E23" s="60"/>
      <c r="F23" s="60"/>
      <c r="G23" s="60"/>
      <c r="H23" s="60"/>
      <c r="I23" s="60"/>
      <c r="J23" s="60"/>
      <c r="K23" s="60"/>
    </row>
    <row r="24" spans="1:11" ht="15">
      <c r="A24" s="50" t="s">
        <v>80</v>
      </c>
      <c r="E24" s="60">
        <v>0</v>
      </c>
      <c r="F24" s="51"/>
      <c r="G24" s="51">
        <v>123</v>
      </c>
      <c r="H24" s="51"/>
      <c r="I24" s="60">
        <v>0</v>
      </c>
      <c r="J24" s="51"/>
      <c r="K24" s="60">
        <f>SUM(E24:I24)</f>
        <v>123</v>
      </c>
    </row>
    <row r="25" spans="1:11" ht="15">
      <c r="A25" s="50"/>
      <c r="E25" s="60"/>
      <c r="F25" s="51"/>
      <c r="G25" s="51"/>
      <c r="H25" s="51"/>
      <c r="I25" s="60"/>
      <c r="J25" s="51"/>
      <c r="K25" s="60"/>
    </row>
    <row r="26" spans="1:12" ht="15.75" thickBot="1">
      <c r="A26" s="2" t="s">
        <v>81</v>
      </c>
      <c r="E26" s="52">
        <f>SUM(E14:E24)</f>
        <v>102000</v>
      </c>
      <c r="F26" s="51"/>
      <c r="G26" s="52">
        <f>SUM(G14:G24)</f>
        <v>5505</v>
      </c>
      <c r="H26" s="51"/>
      <c r="I26" s="52">
        <f>SUM(I14:I24)</f>
        <v>75614</v>
      </c>
      <c r="J26" s="51"/>
      <c r="K26" s="52">
        <f>SUM(K14:K24)</f>
        <v>183119</v>
      </c>
      <c r="L26" s="51"/>
    </row>
    <row r="27" spans="5:11" ht="15.75" thickTop="1">
      <c r="E27" s="51"/>
      <c r="F27" s="51"/>
      <c r="G27" s="51"/>
      <c r="H27" s="51"/>
      <c r="I27" s="51"/>
      <c r="J27" s="51"/>
      <c r="K27" s="51"/>
    </row>
    <row r="28" spans="5:11" ht="15">
      <c r="E28" s="51"/>
      <c r="F28" s="51"/>
      <c r="G28" s="51"/>
      <c r="H28" s="51"/>
      <c r="I28" s="51"/>
      <c r="J28" s="51"/>
      <c r="K28" s="51"/>
    </row>
    <row r="29" spans="5:11" ht="15">
      <c r="E29" s="51"/>
      <c r="F29" s="51"/>
      <c r="G29" s="51"/>
      <c r="H29" s="51"/>
      <c r="I29" s="51"/>
      <c r="J29" s="51"/>
      <c r="K29" s="51"/>
    </row>
    <row r="30" spans="1:11" ht="15">
      <c r="A30" s="48" t="s">
        <v>82</v>
      </c>
      <c r="E30" s="51"/>
      <c r="F30" s="51"/>
      <c r="G30" s="51"/>
      <c r="H30" s="51"/>
      <c r="I30" s="51"/>
      <c r="J30" s="51"/>
      <c r="K30" s="51"/>
    </row>
    <row r="31" spans="1:11" ht="15">
      <c r="A31" s="48"/>
      <c r="E31" s="51"/>
      <c r="F31" s="51"/>
      <c r="G31" s="51"/>
      <c r="H31" s="51"/>
      <c r="I31" s="51"/>
      <c r="J31" s="51"/>
      <c r="K31" s="51"/>
    </row>
    <row r="32" spans="1:11" ht="15">
      <c r="A32" s="36" t="s">
        <v>76</v>
      </c>
      <c r="E32" s="51"/>
      <c r="F32" s="51"/>
      <c r="G32" s="51"/>
      <c r="H32" s="51"/>
      <c r="I32" s="51"/>
      <c r="J32" s="51"/>
      <c r="K32" s="51"/>
    </row>
    <row r="33" spans="1:11" ht="15">
      <c r="A33" s="36" t="s">
        <v>123</v>
      </c>
      <c r="E33" s="70">
        <v>60000</v>
      </c>
      <c r="F33" s="71"/>
      <c r="G33" s="71">
        <v>5320</v>
      </c>
      <c r="H33" s="71"/>
      <c r="I33" s="71">
        <v>95474</v>
      </c>
      <c r="J33" s="71"/>
      <c r="K33" s="72">
        <f>SUM(E33:I33)</f>
        <v>160794</v>
      </c>
    </row>
    <row r="34" spans="1:11" ht="15">
      <c r="A34" s="69" t="s">
        <v>122</v>
      </c>
      <c r="E34" s="73">
        <v>0</v>
      </c>
      <c r="F34" s="74"/>
      <c r="G34" s="74">
        <v>0</v>
      </c>
      <c r="H34" s="74"/>
      <c r="I34" s="74">
        <v>1690</v>
      </c>
      <c r="J34" s="74"/>
      <c r="K34" s="75">
        <f>SUM(E34:I34)</f>
        <v>1690</v>
      </c>
    </row>
    <row r="35" spans="1:11" ht="15">
      <c r="A35" s="2" t="s">
        <v>124</v>
      </c>
      <c r="E35" s="51">
        <f>SUM(E33:E34)</f>
        <v>60000</v>
      </c>
      <c r="F35" s="51"/>
      <c r="G35" s="51">
        <f>SUM(G33:G34)</f>
        <v>5320</v>
      </c>
      <c r="H35" s="51"/>
      <c r="I35" s="51">
        <f>SUM(I33:I34)</f>
        <v>97164</v>
      </c>
      <c r="J35" s="51"/>
      <c r="K35" s="51">
        <f>SUM(K33:K34)</f>
        <v>162484</v>
      </c>
    </row>
    <row r="36" spans="5:11" ht="15">
      <c r="E36" s="51"/>
      <c r="F36" s="51"/>
      <c r="G36" s="51"/>
      <c r="H36" s="51"/>
      <c r="I36" s="51"/>
      <c r="J36" s="51"/>
      <c r="K36" s="51"/>
    </row>
    <row r="37" spans="1:11" ht="15">
      <c r="A37" s="2" t="s">
        <v>32</v>
      </c>
      <c r="E37" s="51">
        <v>0</v>
      </c>
      <c r="F37" s="51"/>
      <c r="G37" s="51">
        <v>0</v>
      </c>
      <c r="H37" s="51"/>
      <c r="I37" s="51">
        <f>' PL'!N40</f>
        <v>-2569</v>
      </c>
      <c r="J37" s="51"/>
      <c r="K37" s="60">
        <f>SUM(E37:I37)</f>
        <v>-2569</v>
      </c>
    </row>
    <row r="38" spans="5:11" ht="15">
      <c r="E38" s="51"/>
      <c r="F38" s="51"/>
      <c r="G38" s="51"/>
      <c r="H38" s="51"/>
      <c r="I38" s="51"/>
      <c r="J38" s="51"/>
      <c r="K38" s="60"/>
    </row>
    <row r="39" spans="1:11" ht="15">
      <c r="A39" s="37" t="s">
        <v>78</v>
      </c>
      <c r="E39" s="51"/>
      <c r="F39" s="51"/>
      <c r="G39" s="51"/>
      <c r="H39" s="51"/>
      <c r="I39" s="51"/>
      <c r="J39" s="51"/>
      <c r="K39" s="60"/>
    </row>
    <row r="40" spans="1:11" ht="15">
      <c r="A40" s="50" t="s">
        <v>79</v>
      </c>
      <c r="E40" s="51"/>
      <c r="F40" s="51"/>
      <c r="G40" s="51"/>
      <c r="H40" s="51"/>
      <c r="I40" s="51"/>
      <c r="J40" s="51"/>
      <c r="K40" s="60"/>
    </row>
    <row r="41" spans="1:11" ht="15">
      <c r="A41" s="50" t="s">
        <v>80</v>
      </c>
      <c r="E41" s="51">
        <v>0</v>
      </c>
      <c r="F41" s="51"/>
      <c r="G41" s="51">
        <v>0</v>
      </c>
      <c r="H41" s="51"/>
      <c r="I41" s="51">
        <v>0</v>
      </c>
      <c r="J41" s="51"/>
      <c r="K41" s="60">
        <f>SUM(E41:I41)</f>
        <v>0</v>
      </c>
    </row>
    <row r="42" spans="1:11" ht="15">
      <c r="A42" s="50"/>
      <c r="E42" s="51"/>
      <c r="F42" s="51"/>
      <c r="G42" s="51"/>
      <c r="H42" s="51"/>
      <c r="I42" s="51"/>
      <c r="J42" s="51"/>
      <c r="K42" s="60"/>
    </row>
    <row r="43" spans="1:11" ht="15.75" thickBot="1">
      <c r="A43" s="2" t="s">
        <v>81</v>
      </c>
      <c r="E43" s="52">
        <f>SUM(E35:E41)</f>
        <v>60000</v>
      </c>
      <c r="F43" s="53"/>
      <c r="G43" s="52">
        <f>SUM(G35:G41)</f>
        <v>5320</v>
      </c>
      <c r="H43" s="53"/>
      <c r="I43" s="52">
        <f>SUM(I35:I41)</f>
        <v>94595</v>
      </c>
      <c r="J43" s="53"/>
      <c r="K43" s="52">
        <f>SUM(K35:K41)</f>
        <v>159915</v>
      </c>
    </row>
    <row r="44" spans="5:11" ht="15.75" thickTop="1">
      <c r="E44" s="53"/>
      <c r="F44" s="53"/>
      <c r="G44" s="53"/>
      <c r="H44" s="53"/>
      <c r="I44" s="53"/>
      <c r="J44" s="53"/>
      <c r="K44" s="53"/>
    </row>
    <row r="45" spans="5:11" ht="15">
      <c r="E45" s="51"/>
      <c r="F45" s="51"/>
      <c r="G45" s="51"/>
      <c r="H45" s="51"/>
      <c r="I45" s="51"/>
      <c r="J45" s="51"/>
      <c r="K45" s="51"/>
    </row>
    <row r="46" spans="1:11" ht="15">
      <c r="A46" s="2" t="s">
        <v>83</v>
      </c>
      <c r="E46" s="51"/>
      <c r="F46" s="51"/>
      <c r="G46" s="51"/>
      <c r="H46" s="51"/>
      <c r="I46" s="51"/>
      <c r="J46" s="51"/>
      <c r="K46" s="51"/>
    </row>
    <row r="47" spans="1:11" ht="15">
      <c r="A47" s="37" t="s">
        <v>84</v>
      </c>
      <c r="E47" s="51"/>
      <c r="F47" s="51"/>
      <c r="G47" s="51"/>
      <c r="H47" s="51"/>
      <c r="I47" s="51"/>
      <c r="J47" s="51"/>
      <c r="K47" s="51"/>
    </row>
    <row r="48" spans="1:11" ht="15">
      <c r="A48" s="18" t="s">
        <v>85</v>
      </c>
      <c r="E48" s="51"/>
      <c r="F48" s="51"/>
      <c r="G48" s="51"/>
      <c r="H48" s="51"/>
      <c r="I48" s="51"/>
      <c r="J48" s="51"/>
      <c r="K48" s="51"/>
    </row>
    <row r="49" spans="5:11" ht="15">
      <c r="E49" s="51"/>
      <c r="F49" s="51"/>
      <c r="G49" s="51"/>
      <c r="H49" s="51"/>
      <c r="I49" s="51"/>
      <c r="J49" s="51"/>
      <c r="K49" s="51"/>
    </row>
    <row r="50" spans="5:11" ht="15">
      <c r="E50" s="51"/>
      <c r="F50" s="51"/>
      <c r="G50" s="51"/>
      <c r="H50" s="51"/>
      <c r="I50" s="51"/>
      <c r="J50" s="51"/>
      <c r="K50" s="51"/>
    </row>
    <row r="51" spans="5:11" ht="15">
      <c r="E51" s="51"/>
      <c r="F51" s="51"/>
      <c r="G51" s="51"/>
      <c r="H51" s="51"/>
      <c r="I51" s="51"/>
      <c r="J51" s="51"/>
      <c r="K51" s="51"/>
    </row>
    <row r="52" spans="5:11" ht="15">
      <c r="E52" s="51"/>
      <c r="F52" s="51"/>
      <c r="G52" s="51"/>
      <c r="H52" s="51"/>
      <c r="I52" s="51"/>
      <c r="J52" s="51"/>
      <c r="K52" s="51"/>
    </row>
    <row r="53" spans="5:11" ht="15">
      <c r="E53" s="51"/>
      <c r="F53" s="51"/>
      <c r="G53" s="51"/>
      <c r="H53" s="51"/>
      <c r="I53" s="51"/>
      <c r="J53" s="51"/>
      <c r="K53" s="51"/>
    </row>
    <row r="54" spans="5:11" ht="15">
      <c r="E54" s="51"/>
      <c r="F54" s="51"/>
      <c r="G54" s="51"/>
      <c r="H54" s="51"/>
      <c r="I54" s="51"/>
      <c r="J54" s="51"/>
      <c r="K54" s="51"/>
    </row>
  </sheetData>
  <mergeCells count="1">
    <mergeCell ref="A5:B5"/>
  </mergeCells>
  <printOptions/>
  <pageMargins left="0.7480314960629921" right="0.35433070866141736" top="0.5905511811023623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6">
      <selection activeCell="A12" sqref="A12"/>
    </sheetView>
  </sheetViews>
  <sheetFormatPr defaultColWidth="9.140625" defaultRowHeight="12.75"/>
  <cols>
    <col min="1" max="1" width="8.8515625" style="2" customWidth="1"/>
    <col min="2" max="2" width="49.140625" style="2" customWidth="1"/>
    <col min="3" max="3" width="5.57421875" style="2" customWidth="1"/>
    <col min="4" max="4" width="6.7109375" style="2" customWidth="1"/>
    <col min="5" max="5" width="13.140625" style="2" bestFit="1" customWidth="1"/>
    <col min="6" max="6" width="2.57421875" style="2" customWidth="1"/>
    <col min="7" max="7" width="14.28125" style="2" customWidth="1"/>
    <col min="8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86</v>
      </c>
    </row>
    <row r="5" ht="15">
      <c r="A5" s="1" t="s">
        <v>87</v>
      </c>
    </row>
    <row r="6" spans="1:7" ht="15">
      <c r="A6" s="68" t="str">
        <f>' PL'!A5:B5</f>
        <v>31 March 2004</v>
      </c>
      <c r="B6" s="68"/>
      <c r="E6" s="61" t="str">
        <f>A6</f>
        <v>31 March 2004</v>
      </c>
      <c r="G6" s="62" t="s">
        <v>111</v>
      </c>
    </row>
    <row r="7" spans="5:7" ht="15">
      <c r="E7" s="54" t="s">
        <v>17</v>
      </c>
      <c r="G7" s="54" t="s">
        <v>17</v>
      </c>
    </row>
    <row r="8" ht="15">
      <c r="A8" s="1" t="s">
        <v>2</v>
      </c>
    </row>
    <row r="10" ht="15">
      <c r="A10" s="1" t="s">
        <v>97</v>
      </c>
    </row>
    <row r="12" spans="1:7" ht="15">
      <c r="A12" s="2" t="s">
        <v>88</v>
      </c>
      <c r="E12" s="51">
        <f>' PL'!K32</f>
        <v>-1488</v>
      </c>
      <c r="F12" s="51"/>
      <c r="G12" s="51">
        <f>' PL'!N32</f>
        <v>-1777</v>
      </c>
    </row>
    <row r="13" spans="1:7" ht="15">
      <c r="A13" s="2" t="s">
        <v>89</v>
      </c>
      <c r="F13" s="51"/>
      <c r="G13" s="51"/>
    </row>
    <row r="14" spans="1:7" ht="15">
      <c r="A14" s="2" t="s">
        <v>120</v>
      </c>
      <c r="E14" s="51">
        <f>-' PL'!K30</f>
        <v>255</v>
      </c>
      <c r="F14" s="51"/>
      <c r="G14" s="51">
        <v>36</v>
      </c>
    </row>
    <row r="15" spans="1:7" ht="15">
      <c r="A15" s="2" t="s">
        <v>90</v>
      </c>
      <c r="E15" s="51">
        <f>-' PL'!K23</f>
        <v>2504</v>
      </c>
      <c r="F15" s="51"/>
      <c r="G15" s="51">
        <v>2948</v>
      </c>
    </row>
    <row r="16" spans="1:7" ht="15">
      <c r="A16" s="2" t="s">
        <v>91</v>
      </c>
      <c r="E16" s="51">
        <v>54</v>
      </c>
      <c r="F16" s="51"/>
      <c r="G16" s="51">
        <v>103</v>
      </c>
    </row>
    <row r="17" spans="5:7" ht="15">
      <c r="E17" s="51"/>
      <c r="F17" s="51"/>
      <c r="G17" s="51"/>
    </row>
    <row r="18" spans="1:7" ht="15">
      <c r="A18" s="2" t="s">
        <v>113</v>
      </c>
      <c r="E18" s="55">
        <f>SUM(E12:E17)</f>
        <v>1325</v>
      </c>
      <c r="F18" s="51"/>
      <c r="G18" s="55">
        <f>SUM(G12:G17)</f>
        <v>1310</v>
      </c>
    </row>
    <row r="19" spans="5:7" ht="15">
      <c r="E19" s="51"/>
      <c r="F19" s="51"/>
      <c r="G19" s="51"/>
    </row>
    <row r="20" spans="1:7" ht="15">
      <c r="A20" s="37" t="s">
        <v>92</v>
      </c>
      <c r="E20" s="56"/>
      <c r="F20" s="51"/>
      <c r="G20" s="56"/>
    </row>
    <row r="21" spans="1:7" ht="15">
      <c r="A21" s="37" t="s">
        <v>93</v>
      </c>
      <c r="E21" s="57">
        <v>23434</v>
      </c>
      <c r="F21" s="51"/>
      <c r="G21" s="57">
        <v>8789</v>
      </c>
    </row>
    <row r="22" spans="1:7" ht="15">
      <c r="A22" s="37" t="s">
        <v>94</v>
      </c>
      <c r="E22" s="57">
        <v>-11030</v>
      </c>
      <c r="F22" s="51"/>
      <c r="G22" s="57">
        <v>-7615</v>
      </c>
    </row>
    <row r="23" spans="1:7" ht="15">
      <c r="A23" s="37" t="s">
        <v>95</v>
      </c>
      <c r="E23" s="51">
        <v>-3677</v>
      </c>
      <c r="F23" s="51"/>
      <c r="G23" s="51">
        <v>-2</v>
      </c>
    </row>
    <row r="24" spans="1:7" ht="15">
      <c r="A24" s="50" t="s">
        <v>96</v>
      </c>
      <c r="E24" s="51">
        <v>-1783</v>
      </c>
      <c r="F24" s="51"/>
      <c r="G24" s="51">
        <v>-3966</v>
      </c>
    </row>
    <row r="25" spans="5:7" ht="15">
      <c r="E25" s="51"/>
      <c r="F25" s="51"/>
      <c r="G25" s="51"/>
    </row>
    <row r="26" spans="1:7" ht="15">
      <c r="A26" s="2" t="s">
        <v>114</v>
      </c>
      <c r="E26" s="58">
        <f>SUM(E18:E25)</f>
        <v>8269</v>
      </c>
      <c r="F26" s="51"/>
      <c r="G26" s="58">
        <f>SUM(G18:G25)</f>
        <v>-1484</v>
      </c>
    </row>
    <row r="27" spans="5:7" ht="15">
      <c r="E27" s="51"/>
      <c r="F27" s="51"/>
      <c r="G27" s="51"/>
    </row>
    <row r="28" spans="5:7" ht="15">
      <c r="E28" s="51"/>
      <c r="F28" s="51"/>
      <c r="G28" s="51"/>
    </row>
    <row r="29" spans="1:7" ht="15">
      <c r="A29" s="1" t="s">
        <v>98</v>
      </c>
      <c r="E29" s="59">
        <v>30852</v>
      </c>
      <c r="F29" s="51"/>
      <c r="G29" s="59">
        <v>4371</v>
      </c>
    </row>
    <row r="30" spans="1:7" ht="15">
      <c r="A30" s="37"/>
      <c r="E30" s="53"/>
      <c r="F30" s="51"/>
      <c r="G30" s="53"/>
    </row>
    <row r="31" spans="5:7" ht="15">
      <c r="E31" s="51"/>
      <c r="F31" s="51"/>
      <c r="G31" s="51"/>
    </row>
    <row r="32" spans="1:7" ht="15">
      <c r="A32" s="34" t="s">
        <v>99</v>
      </c>
      <c r="E32" s="58">
        <v>-30150</v>
      </c>
      <c r="F32" s="51"/>
      <c r="G32" s="58">
        <v>-3375</v>
      </c>
    </row>
    <row r="33" spans="1:7" ht="15">
      <c r="A33" s="2" t="s">
        <v>100</v>
      </c>
      <c r="E33" s="51"/>
      <c r="F33" s="51"/>
      <c r="G33" s="51"/>
    </row>
    <row r="34" spans="1:7" ht="15">
      <c r="A34" s="1" t="s">
        <v>101</v>
      </c>
      <c r="E34" s="51">
        <f>+E26+E32+E29</f>
        <v>8971</v>
      </c>
      <c r="F34" s="51"/>
      <c r="G34" s="51">
        <f>+G26+G32+G29</f>
        <v>-488</v>
      </c>
    </row>
    <row r="35" spans="5:7" ht="15">
      <c r="E35" s="51"/>
      <c r="F35" s="51"/>
      <c r="G35" s="51"/>
    </row>
    <row r="36" spans="1:7" ht="15">
      <c r="A36" s="1" t="s">
        <v>102</v>
      </c>
      <c r="E36" s="51">
        <v>218</v>
      </c>
      <c r="F36" s="51"/>
      <c r="G36" s="51">
        <v>0</v>
      </c>
    </row>
    <row r="37" spans="5:7" ht="15">
      <c r="E37" s="51"/>
      <c r="F37" s="51"/>
      <c r="G37" s="51"/>
    </row>
    <row r="38" spans="1:7" ht="15">
      <c r="A38" s="1" t="s">
        <v>103</v>
      </c>
      <c r="E38" s="56">
        <v>24736</v>
      </c>
      <c r="F38" s="51"/>
      <c r="G38" s="56">
        <v>28046</v>
      </c>
    </row>
    <row r="39" spans="5:7" ht="15">
      <c r="E39" s="51"/>
      <c r="F39" s="51"/>
      <c r="G39" s="51"/>
    </row>
    <row r="40" spans="1:7" ht="15.75" thickBot="1">
      <c r="A40" s="1" t="s">
        <v>104</v>
      </c>
      <c r="E40" s="52">
        <f>SUM(E34:E39)</f>
        <v>33925</v>
      </c>
      <c r="F40" s="51"/>
      <c r="G40" s="52">
        <f>SUM(G34:G39)</f>
        <v>27558</v>
      </c>
    </row>
    <row r="41" spans="1:6" ht="15.75" thickTop="1">
      <c r="A41" s="1"/>
      <c r="F41" s="53"/>
    </row>
    <row r="42" spans="1:6" ht="15">
      <c r="A42" s="1"/>
      <c r="F42" s="53"/>
    </row>
    <row r="43" spans="1:6" ht="15" hidden="1">
      <c r="A43" s="2" t="s">
        <v>105</v>
      </c>
      <c r="B43" s="2" t="s">
        <v>106</v>
      </c>
      <c r="F43" s="53"/>
    </row>
    <row r="44" spans="2:6" ht="15" hidden="1">
      <c r="B44" s="2" t="s">
        <v>107</v>
      </c>
      <c r="F44" s="53"/>
    </row>
    <row r="45" spans="1:6" ht="15">
      <c r="A45" s="2" t="s">
        <v>121</v>
      </c>
      <c r="F45" s="53"/>
    </row>
    <row r="46" ht="15">
      <c r="F46" s="53"/>
    </row>
    <row r="47" spans="1:7" ht="15">
      <c r="A47" s="2" t="s">
        <v>50</v>
      </c>
      <c r="E47" s="56">
        <f>' BS'!H21</f>
        <v>39297</v>
      </c>
      <c r="F47" s="53"/>
      <c r="G47" s="56">
        <v>47057</v>
      </c>
    </row>
    <row r="48" spans="1:7" ht="15">
      <c r="A48" s="2" t="s">
        <v>51</v>
      </c>
      <c r="E48" s="56">
        <f>' BS'!H22</f>
        <v>4685</v>
      </c>
      <c r="F48" s="53"/>
      <c r="G48" s="56">
        <v>3840</v>
      </c>
    </row>
    <row r="49" spans="1:7" ht="15">
      <c r="A49" s="2" t="s">
        <v>119</v>
      </c>
      <c r="E49" s="56">
        <v>-10057</v>
      </c>
      <c r="F49" s="53"/>
      <c r="G49" s="56">
        <v>-23339</v>
      </c>
    </row>
    <row r="50" spans="5:7" ht="15.75" thickBot="1">
      <c r="E50" s="63">
        <f>SUM(E47:E49)</f>
        <v>33925</v>
      </c>
      <c r="F50" s="53"/>
      <c r="G50" s="63">
        <f>SUM(G47:G49)</f>
        <v>27558</v>
      </c>
    </row>
    <row r="51" ht="15.75" thickTop="1"/>
    <row r="52" ht="15">
      <c r="A52" s="2" t="s">
        <v>108</v>
      </c>
    </row>
    <row r="53" ht="15">
      <c r="A53" s="36" t="s">
        <v>65</v>
      </c>
    </row>
    <row r="54" ht="15">
      <c r="A54" s="18" t="s">
        <v>66</v>
      </c>
    </row>
    <row r="56" ht="15">
      <c r="F56" s="53"/>
    </row>
    <row r="57" ht="15">
      <c r="F57" s="53"/>
    </row>
    <row r="58" ht="15">
      <c r="F58" s="53"/>
    </row>
    <row r="59" ht="15">
      <c r="F59" s="53"/>
    </row>
    <row r="60" ht="15">
      <c r="F60" s="53"/>
    </row>
    <row r="61" ht="15">
      <c r="F61" s="53"/>
    </row>
    <row r="62" ht="15">
      <c r="F62" s="53"/>
    </row>
    <row r="63" ht="15">
      <c r="F63" s="53"/>
    </row>
    <row r="64" ht="15">
      <c r="F64" s="53"/>
    </row>
    <row r="65" ht="15">
      <c r="F65" s="53"/>
    </row>
    <row r="66" ht="15">
      <c r="F66" s="5"/>
    </row>
    <row r="67" ht="15">
      <c r="F67" s="5"/>
    </row>
    <row r="68" ht="15">
      <c r="F68" s="5"/>
    </row>
  </sheetData>
  <mergeCells count="1">
    <mergeCell ref="A6:B6"/>
  </mergeCells>
  <printOptions/>
  <pageMargins left="0.62" right="0.28" top="0.41" bottom="0.29" header="0.43" footer="0.21"/>
  <pageSetup fitToHeight="1" fitToWidth="1"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Lim Kam Choy</cp:lastModifiedBy>
  <cp:lastPrinted>2004-05-25T12:13:30Z</cp:lastPrinted>
  <dcterms:created xsi:type="dcterms:W3CDTF">2004-05-10T08:48:15Z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